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hard\Desktop\"/>
    </mc:Choice>
  </mc:AlternateContent>
  <xr:revisionPtr revIDLastSave="0" documentId="13_ncr:1_{1589A9E5-B925-4D61-BD62-C849D998E3B9}" xr6:coauthVersionLast="46" xr6:coauthVersionMax="46" xr10:uidLastSave="{00000000-0000-0000-0000-000000000000}"/>
  <bookViews>
    <workbookView xWindow="6252" yWindow="6192" windowWidth="22176" windowHeight="13536" xr2:uid="{2FB46382-D451-4FED-B753-59B469745748}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_xlnm.Database" localSheetId="2">[1]Variables!$C$43</definedName>
    <definedName name="_xlnm.Database" localSheetId="3">[1]Variables!$C$43</definedName>
    <definedName name="domain" localSheetId="2">[1]Variables!$C$20</definedName>
    <definedName name="dotdotdot" localSheetId="2">[1]Variables!$C$160</definedName>
    <definedName name="dotdotdot" localSheetId="3">[1]Variables!$C$160</definedName>
    <definedName name="File1DataSource" localSheetId="1">[1]Variables!$C$70</definedName>
    <definedName name="File1SourceFileName" localSheetId="1">[1]Variables!$C$68</definedName>
    <definedName name="File2DataSource" localSheetId="1">[1]Variables!$C$79</definedName>
    <definedName name="File2DataSource" localSheetId="2">[1]Variables!$C$79</definedName>
    <definedName name="File2SourceFileName" localSheetId="1">[1]Variables!$C$77</definedName>
    <definedName name="File3DataSource" localSheetId="1">[1]Variables!$C$88</definedName>
    <definedName name="File3DataSource" localSheetId="3">[1]Variables!$C$88</definedName>
    <definedName name="File4DataSource" localSheetId="3">[1]Variables!$C$97</definedName>
    <definedName name="LinkedServer1ACEVersion" localSheetId="2">[1]Variables!$C$110</definedName>
    <definedName name="LinkedServer1ACEVersion" localSheetId="3">[1]Variables!$C$110</definedName>
    <definedName name="LinkedServer1ACEVersionShort" localSheetId="2">[1]Variables!$C$111</definedName>
    <definedName name="LinkedServer1DataSource" localSheetId="2">[1]Variables!$C$108</definedName>
    <definedName name="LinkedServer1DataSource" localSheetId="3">[1]Variables!$C$108</definedName>
    <definedName name="LinkedServer1DataSourceFIleRaw" localSheetId="2">[1]Variables!$C$105</definedName>
    <definedName name="LinkedServer1ExcelVersion" localSheetId="2">[1]Variables!$C$109</definedName>
    <definedName name="LinkedServer1ExcelVersion" localSheetId="3">[1]Variables!$C$109</definedName>
    <definedName name="LinkedServer1Name" localSheetId="2">[1]Variables!$C$106</definedName>
    <definedName name="LinkedServer1Name" localSheetId="3">[1]Variables!$C$106</definedName>
    <definedName name="LinkedServer1OLEDBVersion" localSheetId="3">[1]Variables!$C$112</definedName>
    <definedName name="LinkedServerName" localSheetId="2">[1]Variables!$C$106</definedName>
    <definedName name="mppWorksheet">Sheet3!$H$57</definedName>
    <definedName name="OLEDBversion" localSheetId="3">[1]Variables!$C$112</definedName>
    <definedName name="Principal" localSheetId="2">[1]Variables!$C$65</definedName>
    <definedName name="_xlnm.Print_Area" localSheetId="0">Sheet1!$A$2:$I$106</definedName>
    <definedName name="Profile">Sheet2!$C$4</definedName>
    <definedName name="Server1ComputerName" localSheetId="1">[1]Variables!$C$40</definedName>
    <definedName name="Server1DatabaseName1" localSheetId="1">[1]Variables!$C$43</definedName>
    <definedName name="Server1DatabaseName1" localSheetId="2">[1]Variables!$C$43</definedName>
    <definedName name="Server1DatabaseName1" localSheetId="3">[1]Variables!$C$43</definedName>
    <definedName name="Server1InstanceName" localSheetId="1">[1]Variables!$C$41</definedName>
    <definedName name="Server1ServerPath" localSheetId="3">[1]Variables!$C$42</definedName>
    <definedName name="ServerPath" localSheetId="3">[1]Variables!$C$42</definedName>
    <definedName name="spNameACE">Sheet3!$F$57</definedName>
    <definedName name="WorkstationName" localSheetId="1">[1]Variables!$C$26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50" i="1"/>
  <c r="C26" i="1" l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B71" i="1"/>
  <c r="B72" i="1"/>
  <c r="B73" i="1"/>
  <c r="B74" i="1"/>
  <c r="B75" i="1"/>
  <c r="B76" i="1"/>
  <c r="B77" i="1"/>
  <c r="B78" i="1"/>
  <c r="B79" i="1"/>
  <c r="B81" i="1"/>
  <c r="B82" i="1"/>
  <c r="B83" i="1"/>
  <c r="B84" i="1"/>
  <c r="B85" i="1"/>
  <c r="B86" i="1"/>
  <c r="B87" i="1"/>
  <c r="B88" i="1"/>
  <c r="B89" i="1"/>
  <c r="B90" i="1"/>
  <c r="B91" i="1"/>
  <c r="B92" i="1"/>
  <c r="H69" i="1" l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K26" i="1"/>
  <c r="K28" i="1"/>
  <c r="K31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C5" i="4"/>
  <c r="J51" i="1" s="1"/>
  <c r="D5" i="4"/>
  <c r="J52" i="1" s="1"/>
  <c r="E5" i="4"/>
  <c r="J53" i="1" s="1"/>
  <c r="F5" i="4"/>
  <c r="J54" i="1" s="1"/>
  <c r="G5" i="4"/>
  <c r="J55" i="1" s="1"/>
  <c r="H5" i="4"/>
  <c r="J56" i="1" s="1"/>
  <c r="I5" i="4"/>
  <c r="J57" i="1" s="1"/>
  <c r="J5" i="4"/>
  <c r="J58" i="1" s="1"/>
  <c r="L5" i="4"/>
  <c r="J60" i="1" s="1"/>
  <c r="Q5" i="4"/>
  <c r="J65" i="1" s="1"/>
  <c r="T5" i="4"/>
  <c r="B5" i="4"/>
  <c r="J50" i="1" s="1"/>
  <c r="C5" i="3"/>
  <c r="K27" i="1" s="1"/>
  <c r="D5" i="3"/>
  <c r="G5" i="3"/>
  <c r="W5" i="3"/>
  <c r="B5" i="3"/>
  <c r="J5" i="3"/>
  <c r="N5" i="3"/>
  <c r="K38" i="1" s="1"/>
  <c r="I51" i="1"/>
  <c r="I52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50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B26" i="1"/>
  <c r="B27" i="1"/>
  <c r="B28" i="1"/>
  <c r="B29" i="1"/>
  <c r="B30" i="1"/>
  <c r="B31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K5" i="4" l="1"/>
  <c r="J59" i="1" s="1"/>
  <c r="K34" i="1"/>
  <c r="F5" i="3"/>
  <c r="K30" i="1" s="1"/>
  <c r="K5" i="3"/>
  <c r="K35" i="1" s="1"/>
  <c r="M5" i="3"/>
  <c r="K37" i="1" s="1"/>
  <c r="L5" i="3"/>
  <c r="K36" i="1" s="1"/>
  <c r="V5" i="3" l="1"/>
  <c r="K46" i="1" s="1"/>
  <c r="Q5" i="3"/>
  <c r="K41" i="1" s="1"/>
  <c r="R5" i="3"/>
  <c r="K42" i="1" s="1"/>
  <c r="P5" i="3"/>
  <c r="K40" i="1" s="1"/>
  <c r="U5" i="3"/>
  <c r="K45" i="1" s="1"/>
  <c r="T5" i="3"/>
  <c r="K44" i="1" s="1"/>
  <c r="N5" i="4" l="1"/>
  <c r="J62" i="1" s="1"/>
  <c r="E5" i="3"/>
  <c r="K29" i="1" s="1"/>
  <c r="S5" i="3"/>
  <c r="K43" i="1" s="1"/>
  <c r="P5" i="4"/>
  <c r="J64" i="1" s="1"/>
  <c r="H5" i="3"/>
  <c r="K32" i="1" s="1"/>
  <c r="S5" i="4" l="1"/>
  <c r="J67" i="1" s="1"/>
  <c r="R5" i="4"/>
  <c r="J66" i="1" s="1"/>
  <c r="M5" i="4" l="1"/>
  <c r="J61" i="1" s="1"/>
  <c r="O5" i="3"/>
  <c r="K39" i="1" s="1"/>
  <c r="O5" i="4" l="1"/>
  <c r="J63" i="1" s="1"/>
  <c r="I5" i="3"/>
  <c r="K33" i="1" s="1"/>
</calcChain>
</file>

<file path=xl/sharedStrings.xml><?xml version="1.0" encoding="utf-8"?>
<sst xmlns="http://schemas.openxmlformats.org/spreadsheetml/2006/main" count="1846" uniqueCount="430">
  <si>
    <t>spqGroupUnionWrapper_ACE</t>
  </si>
  <si>
    <t>MSAccess default embedded SQL call stored QUERY SQL Excel StructTables UNION ALL to Pivot</t>
  </si>
  <si>
    <t>qGroupUnionWrapper_ACE</t>
  </si>
  <si>
    <t>MSAccess embedded SQL Excel StructTables UNION ALL to Pivot</t>
  </si>
  <si>
    <t>tbl_qGroupUnionWrapper</t>
  </si>
  <si>
    <t>MSAccess default TABLE call stored QUERY SQL Excel StructTables UNION ALL to StructTable</t>
  </si>
  <si>
    <t>EXEC_spqProtoWrapper</t>
  </si>
  <si>
    <t>MSAccess embedded SQL call stored QUERY SQL Excel StructTables SELECT/JOIN to Pivot</t>
  </si>
  <si>
    <t>qProtoWrapper</t>
  </si>
  <si>
    <t>MSAccess embedded SQL Excel StructTables SELECT/JOIN to Pivot</t>
  </si>
  <si>
    <t>qPQ-MSAccess</t>
  </si>
  <si>
    <t>MSAccess PowerQuery embedded M Template QUERY SQL Excel StructTables UNION ALL to Pivot</t>
  </si>
  <si>
    <t>qUnionGroupMergeEXEC_MSOLEDBSQL</t>
  </si>
  <si>
    <t>SQL Server embedded call Stored Procedure SQL Excel StructTables UNION ALL OPENROWSET to Pivot</t>
  </si>
  <si>
    <t>qUnionGroupMergeEXEC_SQLOLEDB</t>
  </si>
  <si>
    <t>SQL Server embedded SQL Excel StructTables UNION ALL OPENROWSET to Pivot</t>
  </si>
  <si>
    <t>EXEC_spUnionQueryExcelLS_ Merge</t>
  </si>
  <si>
    <t>SQL Server embedded call call Stored Procedure SQL Excel StructTables UNION ALL Linked Server to Pivot</t>
  </si>
  <si>
    <t>qMPP_Rollup</t>
  </si>
  <si>
    <t>SQL Server embedded SQL SELECT Excel Worksheet OPENROWSET to StructTable</t>
  </si>
  <si>
    <t>EXEC_spBuildPlanExcelLS_Merge</t>
  </si>
  <si>
    <t>SQL Server embedded SQL call Stored Procedure SQL Excel StructTables SELECT/JOIN Linked Server to Pivot</t>
  </si>
  <si>
    <t>Query1</t>
  </si>
  <si>
    <t>SQL Server PowerQuery M OLEDB Template  embedded SQL call Stored Procedure SQL Excel StructTables UNION ALL OPENROWSET to Pivot</t>
  </si>
  <si>
    <t>QueryMPP</t>
  </si>
  <si>
    <t>SQL Server PowerQuery M OLEDB Temlate embedded SQL Excel Worksheet SELECT OPENROWSET to StructTable</t>
  </si>
  <si>
    <t>qPQ-SQLServer</t>
  </si>
  <si>
    <t>SQL Server PowerQuery M SQL Server Template embedded SQL call Stored Procedure SQL Excel StructTables UNION ALL OPENROWSET to Pivot</t>
  </si>
  <si>
    <t>qPQProto</t>
  </si>
  <si>
    <t>SQL Server PowerQuery M OLEDB embedded SQL call Stored Procedure Excel StructTables SQL SELECT/JOIN Linked Server to Pivot</t>
  </si>
  <si>
    <t>qPQMJoinOLEDB</t>
  </si>
  <si>
    <t>SQL Server PowerQuery M OLEDB SQL Excel StructTables SELECT/JOIN Linked Server to Pivot</t>
  </si>
  <si>
    <t>qPQMJoinOLEDBOPENROWSET</t>
  </si>
  <si>
    <t>SQL Server PowerQuery M OLEDB SQL Excel StructTables SELECT/JOIN OPENROWSET  to Pivot</t>
  </si>
  <si>
    <t>qMPP_RollupExcel</t>
  </si>
  <si>
    <t>PowerQuery M Excel Workbook Template Excel Worksheet to StructTable</t>
  </si>
  <si>
    <t>qPQMJoinProto</t>
  </si>
  <si>
    <t>PowerQuery M Excel Workbook Template Excel StructTables JOIN to StructTable</t>
  </si>
  <si>
    <t>qPQCurrentWB</t>
  </si>
  <si>
    <t>PowerQuery M Excel Current Workbook Excel StructTables JOIN to StructTable</t>
  </si>
  <si>
    <t>Connection</t>
  </si>
  <si>
    <t>Description</t>
  </si>
  <si>
    <t>qGroupUnionWrapper</t>
  </si>
  <si>
    <t>qSetPermissions</t>
  </si>
  <si>
    <t>CREATE_spConfigACE</t>
  </si>
  <si>
    <t>EXEC_spConfigACE</t>
  </si>
  <si>
    <t>qImportMPP</t>
  </si>
  <si>
    <t>qUnionGroupMerge</t>
  </si>
  <si>
    <t>DROP_spUnionGroupMerge</t>
  </si>
  <si>
    <t>CREATE_spUnionGroupMerge</t>
  </si>
  <si>
    <t>CONFIG_spUnionGroupMerge</t>
  </si>
  <si>
    <t>EXEC_spUnionGroupMerge</t>
  </si>
  <si>
    <t>EXEC_spUnionGroupMergeDirect</t>
  </si>
  <si>
    <t>CREATE_LS_ Merge</t>
  </si>
  <si>
    <t>CREATE_spUnionQueryLS_ Merge</t>
  </si>
  <si>
    <t>EXEC_spUnionQueryLS_ Merge</t>
  </si>
  <si>
    <t>CREATE_spBuildPlanLS_Merge</t>
  </si>
  <si>
    <t>EXEC_spBuildPlanLS_Merge</t>
  </si>
  <si>
    <t>CREATE_Server1DatabaseName1</t>
  </si>
  <si>
    <t>SQL</t>
  </si>
  <si>
    <t>#MSOLEDBSQL</t>
  </si>
  <si>
    <t>#SQLOLEDB</t>
  </si>
  <si>
    <t>#Microsoft.ACE.OLEDB.12.0</t>
  </si>
  <si>
    <t>#Microsoft.ACE.OLEDB.16.0</t>
  </si>
  <si>
    <t>#Excel_Workbook</t>
  </si>
  <si>
    <t>#Excel_WorkbookPromoted</t>
  </si>
  <si>
    <t>#OleDb_DataSource</t>
  </si>
  <si>
    <t>#Sql_Database</t>
  </si>
  <si>
    <t>#Access_Database</t>
  </si>
  <si>
    <t>Case1OleDb_DataSource</t>
  </si>
  <si>
    <t>#Table_Join</t>
  </si>
  <si>
    <t>PQJoin#Table_Join</t>
  </si>
  <si>
    <t>PQJoinLS_Proto</t>
  </si>
  <si>
    <t>PQJoinOPENROWSET</t>
  </si>
  <si>
    <t>PQExcelUnion</t>
  </si>
  <si>
    <t>PQCurrentWB</t>
  </si>
  <si>
    <t>PQExcelUnionRemote</t>
  </si>
  <si>
    <t>PQRemoteWB</t>
  </si>
  <si>
    <t>String</t>
  </si>
  <si>
    <t>Access</t>
  </si>
  <si>
    <t>SQL Server</t>
  </si>
  <si>
    <t>PQ</t>
  </si>
  <si>
    <t>Report</t>
  </si>
  <si>
    <t>Table</t>
  </si>
  <si>
    <t>P0001_Rollup</t>
  </si>
  <si>
    <t>EXEC_spBuidPlanLS_Merge</t>
  </si>
  <si>
    <t>queryMPP</t>
  </si>
  <si>
    <t>qPQMOPENROWSET</t>
  </si>
  <si>
    <t>qPQMBuildDates</t>
  </si>
  <si>
    <t>qPQMBuildSpend</t>
  </si>
  <si>
    <t>qPQPurchReq</t>
  </si>
  <si>
    <t>Group1</t>
  </si>
  <si>
    <t>Group2</t>
  </si>
  <si>
    <t>Group3</t>
  </si>
  <si>
    <t>Allocation</t>
  </si>
  <si>
    <t>BOM</t>
  </si>
  <si>
    <t>Dates</t>
  </si>
  <si>
    <t>Builds</t>
  </si>
  <si>
    <t>Elements</t>
  </si>
  <si>
    <t>CostAdjust</t>
  </si>
  <si>
    <t>AdjustFactor</t>
  </si>
  <si>
    <t>PR</t>
  </si>
  <si>
    <t>Tables</t>
  </si>
  <si>
    <t>-</t>
  </si>
  <si>
    <t>Default</t>
  </si>
  <si>
    <r>
      <t xml:space="preserve">qPQMJoinProto
</t>
    </r>
    <r>
      <rPr>
        <sz val="11"/>
        <color rgb="FFFF0000"/>
        <rFont val="Calibri"/>
        <family val="2"/>
        <scheme val="minor"/>
      </rPr>
      <t>qPQMBuildSpend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>qPQMBuildDates</t>
    </r>
  </si>
  <si>
    <t>tblConnection</t>
  </si>
  <si>
    <t>tblConnectionConfig</t>
  </si>
  <si>
    <t>tblSQL</t>
  </si>
  <si>
    <t>tblReports</t>
  </si>
  <si>
    <t>tblDataSource</t>
  </si>
  <si>
    <t>Column1</t>
  </si>
  <si>
    <t>ConnectionString</t>
  </si>
  <si>
    <t>OLEDB; 
Provider=Microsoft.ACE.OLEDB.12.0; 
data source=FFFFFF; 
Mode=MMMMMM;</t>
  </si>
  <si>
    <t>let 
    Source = Access.Database(File.Contents("FFFFFF"), [CreateNavigationProperties=true]), 
    ImportQuery = Source{[Schema="",Item="TQTQTQ"]}[Data] 
 in 
    ImportQuery 
//  PowerQuery, M, MS Access, Stored QUERY, Template Fields embedded at Build from tblConnectionConfig 
// Comment follows Source statements to avoid incorrect string substitutions</t>
  </si>
  <si>
    <t>OLEDB; 
Provider=MSOLEDBSQL; 
Integrated Security=SSPI; 
Initial Catalog=DBDBDB; 
Data Source=XXXXXX\YYYYYY; 
Workstation ID=CCCCCC; 
Application Intent=READWRITE;</t>
  </si>
  <si>
    <t>OLEDB; 
Provider=SQLOLEDB; 
Integrated Security=SSPI; 
Initial Catalog=DBDBDB; 
Data Source=XXXXXX\YYYYYY; 
Workstation ID=CCCCCC; 
Application Intent=READWRITE;</t>
  </si>
  <si>
    <t>let 
    Source = OleDb.DataSource("provider=PPPPPP;initial catalog=DBDBDB;data source=SSSSSS", [Query="QQQQQQ"]) 
 in 
    Source 
//  PowerQuery, M, OLEDB, Embedded SQL, Template Fields embedded at Build from tblConnectionConfig 
// Comment follows Source statements to avoid incorrect string substitutions</t>
  </si>
  <si>
    <t>let 
    Source = Sql.Database("SSSSSS", "DBDBDB", [Query="QQQQQQ"]) 
 in 
    Source 
/*  PowerQuery, M, SQL Server, Embedded SQL, Template Fields embedded at Build from tblConnectionConfig */ 
// Comment follows Source statements to avoid incorrect string substitutions</t>
  </si>
  <si>
    <t>//  PowerQuery, M, Embedded SQL, 
// SQL is inserted from tblSQL by name, via XLOOKUP. 
let 
    Source = OleDb.DataSource("provider=MSOLEDBSQL;initial catalog=DesktopDB;data source=TRILITHIUM\SQLEXPRESS",[Query="/*  SQL Server EXEC no USE GO SP using LS SELECT/JOIN Merge  */ 
EXEC dbo.spBuildPlanLS_Desktop_ToolSource;"]) 
 in 
    Source</t>
  </si>
  <si>
    <t>//  PowerQuery, Conn String, M, Embedded SQL Linked Server JOIN 
let 
 xlAlloc=OleDb.DataSource("Provider=MSOLEDBSQL; initial catalog=DesktopDB; data source=TRILITHIUM\SQLEXPRESS", [Query="SELECT * FROM LS_Desktop_ToolSource...rngAlloc"]), 
 xlBOM=OleDb.DataSource("Provider=MSOLEDBSQL; initial catalog=DesktopDB; data source=TRILITHIUM\SQLEXPRESS", [Query="SELECT * FROM LS_Desktop_ToolSource...rngBOM"]), 
 xlDates=OleDb.DataSource("Provider=MSOLEDBSQL; initial catalog=DesktopDB; data source=TRILITHIUM\SQLEXPRESS", [Query="SELECT * FROM LS_Desktop_ToolSource...rngDates"]), 
 xlBuilds=OleDb.DataSource("Provider=MSOLEDBSQL; initial catalog=DesktopDB; data source=TRILITHIUM\SQLEXPRESS", [Query="SELECT * FROM LS_Desktop_ToolSource...rngBuilds"]), 
 xlElements=OleDb.DataSource("Provider=MSOLEDBSQL; initial catalog=DesktopDB; data source=TRILITHIUM\SQLEXPRESS", [Query="SELECT * FROM LS_Desktop_ToolSource...rngElements"]), 
 AB=Table.Join(xlAlloc, {"akAllocRevKey"},xlBOM,{"bmBOMItemKeyIn"},JoinKind.LeftOuter), 
 ABD=Table.Join(AB, {"bmBOMItemKeyOut"}, xlDates, {"daSchedItemRevKey"},JoinKind.LeftOuter), 
 ABDB=Table.Join(ABD,{"daSchedItemRevKey"},xlBuilds,{"bdBuildRevKey"},JoinKind.LeftOuter), 
 ABDBE1=Table.Join(ABDB,{"bmBOMItemKey"},xlElements,{"emElementItemKey"},JoinKind.LeftOuter), 
 ABDBE2=Table.AddColumn(ABDBE1,"QtyExt", each [akQty]*[bmSubQty]), 
 ABDBE=Table.AddColumn(ABDBE2,"CostExt", each [QtyExt]*[bmSubCost]) 
 in 
 ABDBE</t>
  </si>
  <si>
    <t>//  PowerQuery, Conn String, M, Embedded SQL OPENROWSET JOIN 
let 
 xlAlloc=OleDb.DataSource("Provider=MSOLEDBSQL; initial catalog=DesktopDB; data source=TRILITHIUM\SQLEXPRESS", [Query="SELECT * FROM OPENROWSET('Microsoft.ACE.OLEDB.12.0','Excel 12.0; Database=C:\users\Owner\Desktop\ToolSource.xlsm;HDR=YES', rngAlloc)"]), 
 xlBOM=OleDb.DataSource("Provider=MSOLEDBSQL; initial catalog=DesktopDB; data source=TRILITHIUM\SQLEXPRESS", [Query="SELECT * FROM OPENROWSET('Microsoft.ACE.OLEDB.12.0','Excel 12.0; Database=C:\users\Owner\Desktop\ToolSource.xlsm;HDR=YES', rngBOM)"]), 
 xlDates=OleDb.DataSource("Provider=MSOLEDBSQL; initial catalog=DesktopDB; data source=TRILITHIUM\SQLEXPRESS", [Query="SELECT * FROM OPENROWSET('Microsoft.ACE.OLEDB.12.0','Excel 12.0; Database=C:\users\Owner\Desktop\ToolSource.xlsm;HDR=YES', rngDates)"]), 
 xlBuilds=OleDb.DataSource("Provider=MSOLEDBSQL; initial catalog=DesktopDB; data source=TRILITHIUM\SQLEXPRESS", [Query="SELECT * FROM OPENROWSET('Microsoft.ACE.OLEDB.12.0','Excel 12.0; Database=C:\users\Owner\Desktop\ToolSource.xlsm;HDR=YES', rngBuilds)"]), 
 xlElements=OleDb.DataSource("Provider=MSOLEDBSQL; initial catalog=DesktopDB; data source=TRILITHIUM\SQLEXPRESS", [Query="SELECT * FROM OPENROWSET('Microsoft.ACE.OLEDB.12.0','Excel 12.0; Database=C:\users\Owner\Desktop\ToolSource.xlsm;HDR=YES', rngElements)"]), 
 AB=Table.Join(xlAlloc, {"akAllocRevKey"},xlBOM,{"bmBOMItemKeyIn"},JoinKind.LeftOuter), 
 ABD=Table.Join(AB, {"bmBOMItemKeyOut"}, xlDates, {"daSchedItemRevKey"},JoinKind.LeftOuter), 
 ABDB=Table.Join(ABD,{"daSchedItemRevKey"},xlBuilds,{"bdBuildRevKey"},JoinKind.LeftOuter), 
 ABDBE1=Table.Join(ABDB,{"bmBOMItemKey"},xlElements,{"emElementItemKey"},JoinKind.LeftOuter), 
 ABDBE2=Table.AddColumn(ABDBE1,"QtyExt", each [akQty]*[bmSubQty]), 
 ABDBE=Table.AddColumn(ABDBE2,"CostExt", each [QtyExt]*[bmSubCost]) 
 in 
 ABDBE</t>
  </si>
  <si>
    <t>let 
    Source = Excel.Workbook(File.Contents("FFFFFF"),null,true), 
    SheetImport=Source{[Name="TTTTTT"]}[Data], 
    SheetImportPromoted=Table.PromoteHeaders(SheetImport, [PromoteAllScalars=true]) 
 in 
    SheetImportPromoted 
//  PowerQuery, M, Excel, Promoted headers, Template Fields embedded at Build from tblConnectionConfig 
// Comment follows Source statements to avoid incorrect string substitutions</t>
  </si>
  <si>
    <t>let 
 Source=Excel.Workbook(File.Contents("C:\users\Owner\Desktop\ToolSource.xlsm"), null, true), 
 xlAlloc=Source{[Item="tblAlloc",Kind="Table"]}[Data], 
 xlBOM=Source{[Item="tblBOM",Kind="Table"]}[Data], 
 xlDates=Source{[Item="tblDates",Kind="Table"]}[Data], 
 xlBuilds=Source{[Item="tblBuilds",Kind="Table"]}[Data], 
 xlElements=Source{[Item="tblElements",Kind="Table"]}[Data], 
 AB=Table.Join(xlAlloc, {"akAllocRevKey"},xlBOM,{"bmBOMItemKeyIn"},JoinKind.LeftOuter), 
 ABD=Table.Join(AB, {"bmBOMItemKeyOut"}, xlDates, {"daSchedItemRevKey"},JoinKind.LeftOuter), 
 ABDB=Table.Join(ABD,{"daSchedItemRevKey"},xlBuilds,{"bdBuildRevKey"},JoinKind.LeftOuter), 
 ABDBE1=Table.Join(ABDB,{"bmBOMItemKey"},xlElements,{"emElementItemKey"},JoinKind.LeftOuter), 
 ABDBE2=Table.AddColumn(ABDBE1,"QtyExt", each [akQty]*[bmSubQty]), 
 ABDBE=Table.AddColumn(ABDBE2,"CostExt", each [QtyExt]*[bmSubCost]) 
 in 
 ABDBE 
//  PowerQuery, M, Excel, JOIN, Template Fields embedded at Build from tblConnectionConfig</t>
  </si>
  <si>
    <t>//  PowerQuery, Excel Current WB, M, JOIN 
let  
    Source=Excel.CurrentWorkbook(), 
    xlAlloc=Source{[Name="tblAlloc"]}[Content], 
    xlBOM=Source{[Name="tblBOM"]}[Content],  
    xlDates=Source{[Name="tblDates"]}[Content],  
    xlBuilds=Source{[Name="tblBuilds"]}[Content],  
    xlElements=Source{[Name="tblElements"]}[Content],  
    xlPR=Source{[Name="tblPurchReq"]}[Content], 
    AB=Table.Join(xlAlloc, {"akAllocRevKey"},xlBOM,{"bmBOMItemKeyIn"},JoinKind.LeftOuter),  
    ABD=Table.Join(AB, {"bmBOMItemKeyOut"}, xlDates, {"daSchedItemRevKey"},JoinKind.LeftOuter),  
    ABDB=Table.Join(ABD,{"daSchedItemRevKey"},xlBuilds,{"bdBuildRevKey"},JoinKind.LeftOuter),  
    ABDBE=Table.Join(ABDB,{"bmBOMItemKey"},xlElements,{"emElementItemKey"},JoinKind.LeftOuter),  
    ABDBEP=Table.Join(ABDBE,{"akPurchReq"},xlPR,{"prPurchReq"},JoinKind.LeftOuter), 
    ABDBEPQ=Table.AddColumn(ABDBEP,"QtyExt", each [akQty]*[bmSubQty]),  
    ABDBEPQC=Table.AddColumn(ABDBEPQ,"CostExt", each [QtyExt]*[bmSubCost])  
in  
    ABDBEPQC</t>
  </si>
  <si>
    <t>CommandText</t>
  </si>
  <si>
    <t>SELECT * 
FROM 
(SELECT * FROM rngGroup1 
UNION ALL 
SELECT * FROM rngGroup2 
UNION ALL 
SELECT * FROM rngGroup3)  AS [qGroupUnionAlias];</t>
  </si>
  <si>
    <t>spqGroupUnionWrapper</t>
  </si>
  <si>
    <t>SELECT * FROM spqProtoWrapper;</t>
  </si>
  <si>
    <t>SELECT rngAlloc.*, rngBOM.*, rngBuilds.*, rngDates.*, rngElements.*,  
        [rngAlloc.akQty]*[rngBOM.bmSubQty] AS QtyExt,  
        [rngAlloc.akQty]*[rngBOM.bmSubQty]*[rngBOM.bmSubCost] AS CostExt 
FROM (((rngAlloc 
LEFT JOIN rngBOM ON rngAlloc.akAllocRevKey = rngBOM.bmBOMItemKeyIn) 
LEFT JOIN rngDates ON rngBOM.bmBOMItemKeyOut = rngDates.daSchedItemRevKey) 
LEFT JOIN rngBuilds ON rngDates.daSchedItemRevKey = rngBuilds.bdBuildRevKey) 
LEFT JOIN rngElements ON rngBOM.bmBOMItemKey = rngElements.emElementItemKey;</t>
  </si>
  <si>
    <t>/*  SQL Server EXEC no USE GO OPENROWSET dbo.spUnionGroupMerge  */ 
/* No USE...GO */ 
EXEC dbo.spUnionGroupToolSource;</t>
  </si>
  <si>
    <t>/*  SQL Server Embedded OPENROWSET UNION ALL  */ 
/* Configure Microsoft.ACE.OLEDB.XX.0 */ 
/*  EXEC dbo.spConfigACE;  */ 
SELECT qGroupUnionAlias.* FROM 
(SELECT * FROM OPENROWSET('Microsoft.ACE.OLEDB.12.0','Excel 12.0; 
Database=C:\users\Owner\Desktop\ToolSource.xlsm;HDR=YES', 
rngGroup1) 
UNION ALL 
SELECT * FROM OPENROWSET('Microsoft.ACE.OLEDB.12.0','Excel 12.0; 
Database=C:\users\Owner\Desktop\ToolSource.xlsm;HDR=YES', 
rngGroup2) 
UNION ALL 
SELECT * FROM OPENROWSET('Microsoft.ACE.OLEDB.12.0','Excel 12.0; 
Database=C:\users\Owner\Desktop\ToolSource.xlsm;HDR=YES', 
rngGroup3)) 
AS qGroupUnionAlias;</t>
  </si>
  <si>
    <t>/*  SQL Server EXEC no USE GO SP using LS UNION ALL Merge  */ 
EXEC dbo.spUnionQueryLS_Desktop_ToolSource;</t>
  </si>
  <si>
    <t>/*  SQL Server Embedded OPENROWSET Excel Worksheet  */ 
/* Configure Microsoft.ACE.OLEDB.XX.0 */ 
/* EXEC dbo.spConfigACE; */ 
SELECT * FROM OPENROWSET('Microsoft.ACE.OLEDB.12.0','Excel 12.0; 
Database=C:\users\Owner\Desktop\P0001_Rollup.xlsx;HDR=YES', 
[Task_Table1$]);</t>
  </si>
  <si>
    <t>/*  SQL Server EXEC no USE GO SP using LS SELECT/JOIN Merge  */ 
EXEC dbo.spBuildPlanLS_Desktop_ToolSource;</t>
  </si>
  <si>
    <t xml:space="preserve"> 
-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 
&lt;- INSERT NEW QUERYs TO LEFT OF DEFAULT</t>
  </si>
  <si>
    <t>ConnectionName</t>
  </si>
  <si>
    <t>SkipBuildUpdate</t>
  </si>
  <si>
    <t>Provider</t>
  </si>
  <si>
    <t>ConnectionType</t>
  </si>
  <si>
    <t>LinkType</t>
  </si>
  <si>
    <t>CommandType</t>
  </si>
  <si>
    <t>Mode</t>
  </si>
  <si>
    <t>SQLName</t>
  </si>
  <si>
    <t>Primary Path</t>
  </si>
  <si>
    <t>Alternate Path</t>
  </si>
  <si>
    <t>Table Name</t>
  </si>
  <si>
    <t>Workstation</t>
  </si>
  <si>
    <t>ServerComputerName</t>
  </si>
  <si>
    <t>SQLInstance</t>
  </si>
  <si>
    <t>Database</t>
  </si>
  <si>
    <t>ServerName</t>
  </si>
  <si>
    <t>EnableRefresh</t>
  </si>
  <si>
    <t>RefreshAll</t>
  </si>
  <si>
    <t>RefreshOnOpen</t>
  </si>
  <si>
    <t>BackgroundQuery</t>
  </si>
  <si>
    <t>RefreshPeriod</t>
  </si>
  <si>
    <t>MaintainConnection</t>
  </si>
  <si>
    <t>Notes</t>
  </si>
  <si>
    <t>DataSource</t>
  </si>
  <si>
    <t>Control</t>
  </si>
  <si>
    <t>P1</t>
  </si>
  <si>
    <t>P2</t>
  </si>
  <si>
    <t>P3</t>
  </si>
  <si>
    <t>xlConnectionTypeOLEDB</t>
  </si>
  <si>
    <t>PivotSource</t>
  </si>
  <si>
    <t>default</t>
  </si>
  <si>
    <t>Share Deny None</t>
  </si>
  <si>
    <t>Default "-" embeds SQL in QUERY to read Access QUERY specified to ACE</t>
  </si>
  <si>
    <t>Skip</t>
  </si>
  <si>
    <t>Build</t>
  </si>
  <si>
    <t>xlCmdSQL</t>
  </si>
  <si>
    <t>SQL embedded in QUERY reads Excel named ranges from file specified to ACE</t>
  </si>
  <si>
    <t>xlCmdTable</t>
  </si>
  <si>
    <t>Embedded TABLE command reads Access QUERY specified to ACE</t>
  </si>
  <si>
    <t>webQuery</t>
  </si>
  <si>
    <t>Get MPP exported to  file via PowerQuery</t>
  </si>
  <si>
    <t>Executes SP in SQL Server</t>
  </si>
  <si>
    <t>SQL embedded in QUERY uses OPENROWSET</t>
  </si>
  <si>
    <t>Executes SP using Linked Server</t>
  </si>
  <si>
    <t>mppImport</t>
  </si>
  <si>
    <t>Use OPENROWSET (maybe Linked Server) to read Excel worksheet specified</t>
  </si>
  <si>
    <t>Executes SP using LS both defined here</t>
  </si>
  <si>
    <t>PowerQuery Get Data from OLEDB EXEC SP</t>
  </si>
  <si>
    <t>mppQuery</t>
  </si>
  <si>
    <t>PowerQuery use OPENROWSET to read Excel worksheet specified</t>
  </si>
  <si>
    <t>PowerQuery using built ConnString to LS to read Excel worksheet specified</t>
  </si>
  <si>
    <t>Task_Table1</t>
  </si>
  <si>
    <t>Update</t>
  </si>
  <si>
    <t>PQ with Built Connection Embedded SQL JOINs</t>
  </si>
  <si>
    <t>PowerQuery M CurrentWorkbook Tables including PR PurchRequest</t>
  </si>
  <si>
    <t>C:\users\Owner\Desktop\ToolSource.accdb</t>
  </si>
  <si>
    <t>ToolSource.accdb</t>
  </si>
  <si>
    <t>TRILITHIUM</t>
  </si>
  <si>
    <t>SQLEXPRESS</t>
  </si>
  <si>
    <t>TRILITHIUM\SQLEXPRESS</t>
  </si>
  <si>
    <t>DesktopDB</t>
  </si>
  <si>
    <t>C:\users\Owner\Desktop\P0001_Rollup.xlsx</t>
  </si>
  <si>
    <t>P0001_Rollup.xlsx</t>
  </si>
  <si>
    <t>C:\users\Owner\Desktop\ToolSource.xlsm</t>
  </si>
  <si>
    <t>SELECT *</t>
  </si>
  <si>
    <t xml:space="preserve">SELECT rngAlloc.*, rngBOM.*, rngBuilds.*, rngDates.*, rngElements.*, </t>
  </si>
  <si>
    <t>/*  SQL Server Set ROLE membership and permissions  */</t>
  </si>
  <si>
    <t>/*  SQL Server DROP and replace spConfigACE  */</t>
  </si>
  <si>
    <t>/*  SQL Server EXEC DROP and replace spConfigACE  */</t>
  </si>
  <si>
    <t>/*  SQL Server Embedded OPENROWSET Excel Worksheet  */</t>
  </si>
  <si>
    <t>/*  SQL Server Embedded OPENROWSET UNION ALL  */</t>
  </si>
  <si>
    <t>/*  SQL Server DROP OPENROWSET spUnionGroupMerge  */</t>
  </si>
  <si>
    <t>/*  SQL Server DROP and replace OPENROWSET spUnionGroupMerge  */</t>
  </si>
  <si>
    <t xml:space="preserve">        </t>
  </si>
  <si>
    <t>/*  SQL Server EXEC OPEROWSET dbo.spUnionGroupMerge  */</t>
  </si>
  <si>
    <t>/*  SQL Server EXEC no USE GO OPENROWSET dbo.spUnionGroupMerge  */</t>
  </si>
  <si>
    <t>/*  SQL Server DROP and Replace LS to Merge.xlsm  */</t>
  </si>
  <si>
    <t>/*  SQL Server CREATE SP using LS UNION ALL Merge  */</t>
  </si>
  <si>
    <t>/*  SQL Server EXEC SP using LS UNION ALL Merge  */</t>
  </si>
  <si>
    <t>/*  SQL Server EXEC no USE GO SP using LS UNION ALL Merge  */</t>
  </si>
  <si>
    <t>/*  SQL Server CREATE SP using LS SELECT/JOIN Merge  */</t>
  </si>
  <si>
    <t>/*  SQL Server EXEC SP using LS SELECT/JOIN Merge  */</t>
  </si>
  <si>
    <t>/*  SQL Server EXEC no USE GO SP using LS SELECT/JOIN Merge  */</t>
  </si>
  <si>
    <t>/* SQL Server CREATE Database */</t>
  </si>
  <si>
    <t>FROM</t>
  </si>
  <si>
    <t xml:space="preserve">        [rngAlloc.akQty]*[rngBOM.bmSubQty] AS QtyExt, </t>
  </si>
  <si>
    <t>/* Configure Microsoft.ACE.OLEDB.XX.0 */</t>
  </si>
  <si>
    <t>/* No USE...GO */</t>
  </si>
  <si>
    <t>(SELECT * FROM rngGroup1</t>
  </si>
  <si>
    <t xml:space="preserve">        [rngAlloc.akQty]*[rngBOM.bmSubQty]*[rngBOM.bmSubCost] AS CostExt</t>
  </si>
  <si>
    <t>GO</t>
  </si>
  <si>
    <t>&lt;- INSERT NEW QUERYs TO LEFT OF DEFAULT</t>
  </si>
  <si>
    <t>UNION ALL</t>
  </si>
  <si>
    <t>FROM (((rngAlloc</t>
  </si>
  <si>
    <t>/* #VBTEXTJOIN: EXPORT; */</t>
  </si>
  <si>
    <t>SELECT * FROM rngGroup2</t>
  </si>
  <si>
    <t>LEFT JOIN rngBOM ON rngAlloc.akAllocRevKey = rngBOM.bmBOMItemKeyIn)</t>
  </si>
  <si>
    <t>SET ANSI_NULLS ON</t>
  </si>
  <si>
    <t>DECLARE @dbname nvarchar(128)</t>
  </si>
  <si>
    <t>LEFT JOIN rngDates ON rngBOM.bmBOMItemKeyOut = rngDates.daSchedItemRevKey)</t>
  </si>
  <si>
    <t>/* Create ROLE [Developer] */</t>
  </si>
  <si>
    <t>SELECT * FROM rngGroup3)  AS [qGroupUnionAlias];</t>
  </si>
  <si>
    <t>LEFT JOIN rngBuilds ON rngDates.daSchedItemRevKey = rngBuilds.bdBuildRevKey)</t>
  </si>
  <si>
    <t>IF DATABASE_PRINCIPAL_ID( [Developer] ) IS NULL</t>
  </si>
  <si>
    <t>SET QUOTED_IDENTIFIER ON</t>
  </si>
  <si>
    <t>LEFT JOIN rngElements ON rngBOM.bmBOMItemKey = rngElements.emElementItemKey;</t>
  </si>
  <si>
    <t xml:space="preserve">     BEGIN CREATE ROLE [Developer] AUTHORIZATION db_securityadmin END;</t>
  </si>
  <si>
    <t>IF (NOT EXISTS (SELECT name FROM master.dbo.sysdatabases</t>
  </si>
  <si>
    <t>rngGroup1)</t>
  </si>
  <si>
    <t>/* Drop Linked Server if already exists */</t>
  </si>
  <si>
    <t xml:space="preserve">  WHERE ('[' + name + ']' = @dbname OR name = @dbname)))</t>
  </si>
  <si>
    <t xml:space="preserve">    BEGIN</t>
  </si>
  <si>
    <t>/* Set Role Attributes on each database */</t>
  </si>
  <si>
    <t>BEGIN</t>
  </si>
  <si>
    <t>EXEC sp_dropserver</t>
  </si>
  <si>
    <t xml:space="preserve">    END;</t>
  </si>
  <si>
    <t>rngGroup2)</t>
  </si>
  <si>
    <t>@droplogins = 'droplogins';</t>
  </si>
  <si>
    <t>SET NOCOUNT ON;</t>
  </si>
  <si>
    <t xml:space="preserve">     GRANT CONTROL ON SCHEMA::dbo TO [Developer] WITH GRANT OPTION;</t>
  </si>
  <si>
    <t>END</t>
  </si>
  <si>
    <t xml:space="preserve">     /* CONTROL implies ALTER, DELETE, EXECUTE, INSERT, SELECT,</t>
  </si>
  <si>
    <t>/* Configure OLEDB */</t>
  </si>
  <si>
    <t xml:space="preserve">          UPDATE, VIEW DEFINITION */</t>
  </si>
  <si>
    <t>EXEC sp_configure</t>
  </si>
  <si>
    <t>/* Create replacement Linked Server */</t>
  </si>
  <si>
    <t xml:space="preserve">     GO</t>
  </si>
  <si>
    <t xml:space="preserve">  @configname='Show Advanced Options',</t>
  </si>
  <si>
    <t>EXEC sp_addLinkedServer</t>
  </si>
  <si>
    <t xml:space="preserve">  @configvalue=1;</t>
  </si>
  <si>
    <t>rngGroup3))</t>
  </si>
  <si>
    <t>/* Create UNION of tables specified */</t>
  </si>
  <si>
    <t xml:space="preserve">SELECT xlAlloc.*, xlBOM.*, xlDates.*, xlBuilds.*, xlElements.*, xlAlloc.akQty * xlBOM.bmSubQty AS QtyExt, xlAlloc.akQty * xlBOM.bmSubQty * xlBOM.bmSubCost AS CostExt </t>
  </si>
  <si>
    <t xml:space="preserve">     /* Add MEMBERs to the ROLEs for each database */</t>
  </si>
  <si>
    <t>RECONFIGURE WITH OverRide;</t>
  </si>
  <si>
    <t>ALTER ROLE [Public] ADD MEMBER Owner;</t>
  </si>
  <si>
    <t>ALTER ROLE Developer ADD MEMBER Owner;</t>
  </si>
  <si>
    <t>ALTER ROLE db_owner ADD MEMBER Owner;</t>
  </si>
  <si>
    <t xml:space="preserve">  @configname='Ad Hoc Distributed Queries',</t>
  </si>
  <si>
    <t xml:space="preserve">  @location= NULL,</t>
  </si>
  <si>
    <t>ALTER ROLE db_ddladmin ADD MEMBER Owner;</t>
  </si>
  <si>
    <t xml:space="preserve">  @catalog= NULL;</t>
  </si>
  <si>
    <t>END;</t>
  </si>
  <si>
    <t>EXEC master.sys.sp_MSset_oledb_prop</t>
  </si>
  <si>
    <t xml:space="preserve">  @property_name=N'AllowInProcess',</t>
  </si>
  <si>
    <t xml:space="preserve">  @property_value=1;</t>
  </si>
  <si>
    <t xml:space="preserve">  @property_name=N'DynamicParameters',</t>
  </si>
  <si>
    <t>textjoin</t>
  </si>
  <si>
    <t>value</t>
  </si>
  <si>
    <t>OLEDB;</t>
  </si>
  <si>
    <t>let</t>
  </si>
  <si>
    <t>//  PowerQuery, M, Embedded SQL,</t>
  </si>
  <si>
    <t>//  PowerQuery, Conn String, M, Embedded SQL Linked Server JOIN</t>
  </si>
  <si>
    <t>//  PowerQuery, Conn String, M, Embedded SQL OPENROWSET JOIN</t>
  </si>
  <si>
    <t>//  PowerQuery, Excel Remote WB, M, Combine</t>
  </si>
  <si>
    <t>//  PowerQuery, Excel Current WB, M, JOIN</t>
  </si>
  <si>
    <t>//  PowerQuery, Excel Remote WB, M, JOIN</t>
  </si>
  <si>
    <t>&lt;- INSERT NEW CONNECTIONSTRINGs TO LEFT OF DEFAULT</t>
  </si>
  <si>
    <t>Provider=MSOLEDBSQL;</t>
  </si>
  <si>
    <t>Provider=SQLOLEDB;</t>
  </si>
  <si>
    <t>Provider=Microsoft.ACE.OLEDB.12.0;</t>
  </si>
  <si>
    <t>Provider=Microsoft.ACE.OLEDB.16.0;</t>
  </si>
  <si>
    <t>// SQL is inserted from tblSQL by name, via XLOOKUP.</t>
  </si>
  <si>
    <t xml:space="preserve">let </t>
  </si>
  <si>
    <t>Integrated Security=SSPI;</t>
  </si>
  <si>
    <t xml:space="preserve">    Source=Excel.CurrentWorkbook(),</t>
  </si>
  <si>
    <t xml:space="preserve">    SheetImportPromoted=Table.PromoteHeaders(SheetImport, [PromoteAllScalars=true])</t>
  </si>
  <si>
    <t xml:space="preserve"> xlAlloc=Source{[Item="tblAlloc",Kind="Table"]}[Data],</t>
  </si>
  <si>
    <t xml:space="preserve"> in</t>
  </si>
  <si>
    <t xml:space="preserve"> xlBOM=Source{[Item="tblBOM",Kind="Table"]}[Data],</t>
  </si>
  <si>
    <t>tblGroup1 = Source{[Item="tblGroup1",Kind="Table"]}[Data],</t>
  </si>
  <si>
    <t xml:space="preserve">    xlAlloc=Source{[Name="tblAlloc"]}[Content],</t>
  </si>
  <si>
    <t xml:space="preserve">    xlAlloc=Source{[Item="tblAlloc",Kind="Table"]}[Data],</t>
  </si>
  <si>
    <t xml:space="preserve">    SheetImport</t>
  </si>
  <si>
    <t xml:space="preserve">    SheetImportPromoted</t>
  </si>
  <si>
    <t xml:space="preserve">    Source</t>
  </si>
  <si>
    <t xml:space="preserve">    ImportQuery</t>
  </si>
  <si>
    <t xml:space="preserve"> xlDates=Source{[Item="tblDates",Kind="Table"]}[Data],</t>
  </si>
  <si>
    <t>tblGroup2 = Source{[Item="tblGroup2",Kind="Table"]}[Data],</t>
  </si>
  <si>
    <t xml:space="preserve">    xlBOM=Source{[Name="tblBOM"]}[Content], </t>
  </si>
  <si>
    <t xml:space="preserve">    xlBOM=Source{[Item="tblBOM",Kind="Table"]}[Data],</t>
  </si>
  <si>
    <t>Application Intent=READWRITE;</t>
  </si>
  <si>
    <t>//  PowerQuery, M, Excel, Template Fields embedded at Build from tblConnectionConfig</t>
  </si>
  <si>
    <t>//  PowerQuery, M, Excel, Promoted headers, Template Fields embedded at Build from tblConnectionConfig</t>
  </si>
  <si>
    <t>//  PowerQuery, M, OLEDB, Embedded SQL, Template Fields embedded at Build from tblConnectionConfig</t>
  </si>
  <si>
    <t>/*  PowerQuery, M, SQL Server, Embedded SQL, Template Fields embedded at Build from tblConnectionConfig */</t>
  </si>
  <si>
    <t>//  PowerQuery, M, MS Access, Stored QUERY, Template Fields embedded at Build from tblConnectionConfig</t>
  </si>
  <si>
    <t xml:space="preserve"> xlBuilds=Source{[Item="tblBuilds",Kind="Table"]}[Data],</t>
  </si>
  <si>
    <t>tblGroup3 = Source{[Item="tblGroup3",Kind="Table"]}[Data],</t>
  </si>
  <si>
    <t xml:space="preserve">    xlDates=Source{[Name="tblDates"]}[Content], </t>
  </si>
  <si>
    <t xml:space="preserve">    xlDates=Source{[Item="tblDates",Kind="Table"]}[Data],</t>
  </si>
  <si>
    <t>// Comment follows Source statements to avoid incorrect string substitutions</t>
  </si>
  <si>
    <t xml:space="preserve"> xlElements=Source{[Item="tblElements",Kind="Table"]}[Data],</t>
  </si>
  <si>
    <t xml:space="preserve">    xlBuilds=Source{[Name="tblBuilds"]}[Content], </t>
  </si>
  <si>
    <t xml:space="preserve">    xlBuilds=Source{[Item="tblBuilds",Kind="Table"]}[Data],</t>
  </si>
  <si>
    <t xml:space="preserve"> AB=Table.Join(xlAlloc, {"akAllocRevKey"},xlBOM,{"bmBOMItemKeyIn"},JoinKind.LeftOuter),</t>
  </si>
  <si>
    <t>tblUnion = Table.Combine({tblGroup1, tblGroup2, tblGroup3})</t>
  </si>
  <si>
    <t xml:space="preserve">    xlElements=Source{[Name="tblElements"]}[Content], </t>
  </si>
  <si>
    <t xml:space="preserve">    xlElements=Source{[Item="tblElements",Kind="Table"]}[Data],</t>
  </si>
  <si>
    <t xml:space="preserve"> ABD=Table.Join(AB, {"bmBOMItemKeyOut"}, xlDates, {"daSchedItemRevKey"},JoinKind.LeftOuter),</t>
  </si>
  <si>
    <t xml:space="preserve">    xlPR=Source{[Name="tblPurchReq"]}[Content],</t>
  </si>
  <si>
    <t xml:space="preserve">    xlPR=Source{[Item="tblPurchReq",Kind="Table"]}[Data],</t>
  </si>
  <si>
    <t xml:space="preserve"> ABDB=Table.Join(ABD,{"daSchedItemRevKey"},xlBuilds,{"bdBuildRevKey"},JoinKind.LeftOuter),</t>
  </si>
  <si>
    <t>in</t>
  </si>
  <si>
    <t xml:space="preserve"> </t>
  </si>
  <si>
    <t xml:space="preserve"> ABDBE1=Table.Join(ABDB,{"bmBOMItemKey"},xlElements,{"emElementItemKey"},JoinKind.LeftOuter),</t>
  </si>
  <si>
    <t>tblUnion</t>
  </si>
  <si>
    <t xml:space="preserve">    AB=Table.Join(xlAlloc, {"akAllocRevKey"},xlBOM,{"bmBOMItemKeyIn"},JoinKind.LeftOuter), </t>
  </si>
  <si>
    <t xml:space="preserve">    ABD=Table.Join(AB, {"bmBOMItemKeyOut"}, xlDates, {"daSchedItemRevKey"},JoinKind.LeftOuter), </t>
  </si>
  <si>
    <t xml:space="preserve"> ABDBE2=Table.AddColumn(ABDBE1,"QtyExt", each [akQty]*[bmSubQty]),</t>
  </si>
  <si>
    <t xml:space="preserve">    ABDB=Table.Join(ABD,{"daSchedItemRevKey"},xlBuilds,{"bdBuildRevKey"},JoinKind.LeftOuter), </t>
  </si>
  <si>
    <t xml:space="preserve"> ABDBE=Table.AddColumn(ABDBE2,"CostExt", each [QtyExt]*[bmSubCost])</t>
  </si>
  <si>
    <t xml:space="preserve">    ABDBE=Table.Join(ABDB,{"bmBOMItemKey"},xlElements,{"emElementItemKey"},JoinKind.LeftOuter), </t>
  </si>
  <si>
    <t xml:space="preserve">    ABDBEP=Table.Join(ABDBE,{"akPurchReq"},xlPR,{"prPurchReq"},JoinKind.LeftOuter),</t>
  </si>
  <si>
    <t xml:space="preserve"> ABDBE</t>
  </si>
  <si>
    <t xml:space="preserve">    ABDBEPQ=Table.AddColumn(ABDBEP,"QtyExt", each [akQty]*[bmSubQty]), </t>
  </si>
  <si>
    <t xml:space="preserve">    ABDBEPQC=Table.AddColumn(ABDBEPQ,"CostExt", each [QtyExt]*[bmSubCost]) </t>
  </si>
  <si>
    <t>//  PowerQuery, M, Excel, JOIN, Template Fields embedded at Build from tblConnectionConfig</t>
  </si>
  <si>
    <t xml:space="preserve">in </t>
  </si>
  <si>
    <t xml:space="preserve">    ABDBEPQC</t>
  </si>
  <si>
    <t>EXEC_spUnionQueryExcelLS_Merge</t>
  </si>
  <si>
    <t>USE DesktopDB;</t>
  </si>
  <si>
    <t>EXEC dbo.spConfigACE</t>
  </si>
  <si>
    <t>EXEC dbo.spUnionQueryLS_Desktop_ToolSource;</t>
  </si>
  <si>
    <t>EXEC dbo.spBuildPlanLS_Desktop_ToolSource;</t>
  </si>
  <si>
    <t>/* EXEC dbo.spConfigACE; */</t>
  </si>
  <si>
    <t>/*  EXEC dbo.spConfigACE;  */</t>
  </si>
  <si>
    <t>EXEC dbo.spUnionGroupToolSource;</t>
  </si>
  <si>
    <t>/* #VBTEXTJOIN: EXPORTWITH dbo; */</t>
  </si>
  <si>
    <t>SELECT * FROM OPENROWSET('Microsoft.ACE.OLEDB.12.0','Excel 12.0;</t>
  </si>
  <si>
    <t>SELECT qGroupUnionAlias.* FROM</t>
  </si>
  <si>
    <t>DROP PROCEDURE IF EXISTS dbo.spUnionGroupToolSource;</t>
  </si>
  <si>
    <t>Database=C:\users\Owner\Desktop\P0001_Rollup.xlsx;HDR=YES',</t>
  </si>
  <si>
    <t>SET @dbname = N'DesktopDB'</t>
  </si>
  <si>
    <t>[Task_Table1$]);</t>
  </si>
  <si>
    <t>(SELECT * FROM OPENROWSET('Microsoft.ACE.OLEDB.12.0','Excel 12.0;</t>
  </si>
  <si>
    <t>EXEC dbo.spConfigACE;</t>
  </si>
  <si>
    <t>Database=C:\users\Owner\Desktop\ToolSource.xlsm;HDR=YES',</t>
  </si>
  <si>
    <t>IF EXISTS (SELECT * FROM sys.servers WHERE name = N'LS_Desktop_ToolSource')</t>
  </si>
  <si>
    <t>DROP PROCEDURE IF EXISTS dbo.spUnionQueryLS_Desktop_ToolSource;</t>
  </si>
  <si>
    <t>DROP PROCEDURE IF EXISTS dbo.spBuildPlanLS_Desktop_ToolSource;</t>
  </si>
  <si>
    <t>DROP PROCEDURE IF EXISTS dbo.spConfigACE;</t>
  </si>
  <si>
    <t xml:space="preserve">      CREATE DATABASE DesktopDB</t>
  </si>
  <si>
    <t>CREATE PROCEDURE dbo.spUnionQueryLS_Desktop_ToolSource AS</t>
  </si>
  <si>
    <t>CREATE PROCEDURE dbo.spBuildPlanLS_Desktop_ToolSource AS</t>
  </si>
  <si>
    <t>CREATE PROCEDURE dbo.spUnionGroupToolSource AS</t>
  </si>
  <si>
    <t>@server = N'LS_Desktop_ToolSource',</t>
  </si>
  <si>
    <t>CREATE PROCEDURE dbo.spConfigACE AS</t>
  </si>
  <si>
    <t xml:space="preserve">  @server= N'LS_Desktop_ToolSource',</t>
  </si>
  <si>
    <t xml:space="preserve">  @srvproduct= N'ACE 12.0',</t>
  </si>
  <si>
    <t>SELECT qUnionGroupLS.* FROM</t>
  </si>
  <si>
    <t>FROM LS_Desktop_ToolSource...rngAlloc AS xlAlloc</t>
  </si>
  <si>
    <t>AS qGroupUnionAlias;</t>
  </si>
  <si>
    <t xml:space="preserve">  @provider=N'Microsoft.ACE.OLEDB.12.0',</t>
  </si>
  <si>
    <t>LEFT OUTER JOIN LS_Desktop_ToolSource...rngBOM AS xlBOM ON xlAlloc.akAllocRevKey = xlBOM.bmBOMItemKeyIn</t>
  </si>
  <si>
    <t xml:space="preserve">  @datasrc= N'C:\users\Owner\Desktop\ToolSource.xlsm',</t>
  </si>
  <si>
    <t>(SELECT * FROM LS_Desktop_ToolSource...rngGroup1</t>
  </si>
  <si>
    <t>LEFT OUTER JOIN LS_Desktop_ToolSource...rngDates as xlDates ON xlBOM.bmBOMItemKeyOut = xlDates.daSchedItemRevKey</t>
  </si>
  <si>
    <t>LEFT OUTER JOIN LS_Desktop_ToolSource...rngBuilds as xlBuilds ON xlDates.daSchedItemRevKey = xlBuilds.bdBuildRevKey</t>
  </si>
  <si>
    <t xml:space="preserve">  @provstr= 'Excel 12.0 Macro;HDR=YES;IMEX=1;',</t>
  </si>
  <si>
    <t>LEFT OUTER JOIN LS_Desktop_ToolSource...rngElements as xlElements ON xlBOM.bmBOMItemKey = xlElements.emElementItemKey;</t>
  </si>
  <si>
    <t>SELECT * FROM LS_Desktop_ToolSource...rngGroup2</t>
  </si>
  <si>
    <t>//  ALTER ROLE [Public] ADD MEMBER Owner;</t>
  </si>
  <si>
    <t>//  ALTER ROLE Developer ADD MEMBER Owner;</t>
  </si>
  <si>
    <t>//  ALTER ROLE db_owner ADD MEMBER Owner;</t>
  </si>
  <si>
    <t xml:space="preserve">  @provider_name=N'Microsoft.ACE.OLEDB.12.0',</t>
  </si>
  <si>
    <t>SELECT * FROM LS_Desktop_ToolSource...rngGroup3)</t>
  </si>
  <si>
    <t>//  ALTER ROLE db_ddladmin ADD MEMBER Owner;</t>
  </si>
  <si>
    <t>AS qUnionGroupLS;</t>
  </si>
  <si>
    <t xml:space="preserve">    Source = Excel.Workbook(File.Contents("FFFFFF"),null,true),</t>
  </si>
  <si>
    <t xml:space="preserve">    Source = OleDb.DataSource("provider=PPPPPP;initial catalog=DBDBDB;data source=SSSSSS", [Query="QQQQQQ"])</t>
  </si>
  <si>
    <t xml:space="preserve">    Source = Sql.Database("SSSSSS", "DBDBDB", [Query="QQQQQQ"])</t>
  </si>
  <si>
    <t xml:space="preserve">    Source = Access.Database(File.Contents("FFFFFF"), [CreateNavigationProperties=true]),</t>
  </si>
  <si>
    <t xml:space="preserve"> Source=Excel.Workbook(File.Contents("FFFFFF"), null, true),"</t>
  </si>
  <si>
    <t xml:space="preserve"> Source=Excel.Workbook(File.Contents("C:\users\Owner\Desktop\ToolSource.xlsm"), null, true),</t>
  </si>
  <si>
    <t>data source=FFFFFF;</t>
  </si>
  <si>
    <t xml:space="preserve">    SheetImport=Source{[Name="TTTTTT"]}[Data],</t>
  </si>
  <si>
    <t xml:space="preserve">    ImportQuery = Source{[Schema="",Item="TQTQTQ"]}[Data]</t>
  </si>
  <si>
    <t xml:space="preserve"> xlAlloc=OleDb.DataSource("Provider=MSOLEDBSQL; initial catalog=DesktopDB; data source=TRILITHIUM\SQLEXPRESS", [Query="SELECT * FROM LS_Desktop_ToolSource...rngAlloc"]),</t>
  </si>
  <si>
    <t xml:space="preserve"> xlAlloc=OleDb.DataSource("Provider=MSOLEDBSQL; initial catalog=DesktopDB; data source=TRILITHIUM\SQLEXPRESS", [Query="SELECT * FROM OPENROWSET('Microsoft.ACE.OLEDB.12.0','Excel 12.0; Database=C:\users\Owner\Desktop\ToolSource.xlsm;HDR=YES', rngAlloc)"]),</t>
  </si>
  <si>
    <t>Source=Excel.Workbook(File.Contents("C:\users\Owner\Desktop\ToolSource.xlsm"), null, true),</t>
  </si>
  <si>
    <t>Initial Catalog=DBDBDB;</t>
  </si>
  <si>
    <t>Mode=MMMMMM;</t>
  </si>
  <si>
    <t xml:space="preserve">    Source = OleDb.DataSource("provider=MSOLEDBSQL;initial catalog=DesktopDB;data source=TRILITHIUM\SQLEXPRESS",[Query="/*  SQL Server EXEC no USE GO SP using LS SELECT/JOIN Merge  */ 
EXEC dbo.spBuildPlanLS_Desktop_ToolSource;"])</t>
  </si>
  <si>
    <t xml:space="preserve"> xlBOM=OleDb.DataSource("Provider=MSOLEDBSQL; initial catalog=DesktopDB; data source=TRILITHIUM\SQLEXPRESS", [Query="SELECT * FROM LS_Desktop_ToolSource...rngBOM"]),</t>
  </si>
  <si>
    <t xml:space="preserve"> xlBOM=OleDb.DataSource("Provider=MSOLEDBSQL; initial catalog=DesktopDB; data source=TRILITHIUM\SQLEXPRESS", [Query="SELECT * FROM OPENROWSET('Microsoft.ACE.OLEDB.12.0','Excel 12.0; Database=C:\users\Owner\Desktop\ToolSource.xlsm;HDR=YES', rngBOM)"]),</t>
  </si>
  <si>
    <t>Data Source=XXXXXX\YYYYYY;</t>
  </si>
  <si>
    <t xml:space="preserve"> xlDates=OleDb.DataSource("Provider=MSOLEDBSQL; initial catalog=DesktopDB; data source=TRILITHIUM\SQLEXPRESS", [Query="SELECT * FROM LS_Desktop_ToolSource...rngDates"]),</t>
  </si>
  <si>
    <t xml:space="preserve"> xlDates=OleDb.DataSource("Provider=MSOLEDBSQL; initial catalog=DesktopDB; data source=TRILITHIUM\SQLEXPRESS", [Query="SELECT * FROM OPENROWSET('Microsoft.ACE.OLEDB.12.0','Excel 12.0; Database=C:\users\Owner\Desktop\ToolSource.xlsm;HDR=YES', rngDates)"]),</t>
  </si>
  <si>
    <t>Workstation ID=CCCCCC;</t>
  </si>
  <si>
    <t xml:space="preserve"> xlBuilds=OleDb.DataSource("Provider=MSOLEDBSQL; initial catalog=DesktopDB; data source=TRILITHIUM\SQLEXPRESS", [Query="SELECT * FROM LS_Desktop_ToolSource...rngBuilds"]),</t>
  </si>
  <si>
    <t xml:space="preserve"> xlBuilds=OleDb.DataSource("Provider=MSOLEDBSQL; initial catalog=DesktopDB; data source=TRILITHIUM\SQLEXPRESS", [Query="SELECT * FROM OPENROWSET('Microsoft.ACE.OLEDB.12.0','Excel 12.0; Database=C:\users\Owner\Desktop\ToolSource.xlsm;HDR=YES', rngBuilds)"]),</t>
  </si>
  <si>
    <t xml:space="preserve"> xlElements=OleDb.DataSource("Provider=MSOLEDBSQL; initial catalog=DesktopDB; data source=TRILITHIUM\SQLEXPRESS", [Query="SELECT * FROM LS_Desktop_ToolSource...rngElements"]),</t>
  </si>
  <si>
    <t xml:space="preserve"> xlElements=OleDb.DataSource("Provider=MSOLEDBSQL; initial catalog=DesktopDB; data source=TRILITHIUM\SQLEXPRESS", [Query="SELECT * FROM OPENROWSET('Microsoft.ACE.OLEDB.12.0','Excel 12.0; Database=C:\users\Owner\Desktop\ToolSource.xlsm;HDR=YES', rngElements)"]),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</si>
</sst>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color rgb="FFFF0000"/>
      <name val="Arial"/>
      <family val="2"/>
    </font>
    <font>
      <i/>
      <sz val="11"/>
      <color rgb="FF0070C0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rgb="FF0070C0"/>
      <name val="Arial"/>
      <family val="2"/>
    </font>
    <font>
      <b/>
      <sz val="10"/>
      <color rgb="FFFFFFFF"/>
      <name val="Arial"/>
      <family val="2"/>
    </font>
    <font>
      <sz val="11"/>
      <color theme="1"/>
      <name val="Calibri"/>
      <family val="2"/>
    </font>
    <font>
      <b/>
      <i/>
      <sz val="11"/>
      <color rgb="FF0070C0"/>
      <name val="Calibri"/>
      <family val="2"/>
    </font>
    <font>
      <b/>
      <sz val="11"/>
      <color rgb="FFFF0000"/>
      <name val="Calibri"/>
      <family val="2"/>
    </font>
    <font>
      <b/>
      <sz val="10"/>
      <color rgb="FF7030A0"/>
      <name val="Arial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  <font>
      <b/>
      <sz val="11"/>
      <color rgb="FF7030A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8EA9DB"/>
      </left>
      <right/>
      <top style="thin">
        <color rgb="FF8EA9DB"/>
      </top>
      <bottom style="thin">
        <color rgb="FF8EA9DB"/>
      </bottom>
      <diagonal/>
    </border>
    <border>
      <left/>
      <right/>
      <top style="thin">
        <color rgb="FF8EA9DB"/>
      </top>
      <bottom style="thin">
        <color rgb="FF8EA9DB"/>
      </bottom>
      <diagonal/>
    </border>
    <border>
      <left/>
      <right style="thin">
        <color rgb="FF8EA9DB"/>
      </right>
      <top style="thin">
        <color rgb="FF8EA9DB"/>
      </top>
      <bottom style="thin">
        <color rgb="FF8EA9DB"/>
      </bottom>
      <diagonal/>
    </border>
    <border>
      <left style="thin">
        <color indexed="64"/>
      </left>
      <right style="thin">
        <color rgb="FF8EA9DB"/>
      </right>
      <top style="thin">
        <color rgb="FF8EA9DB"/>
      </top>
      <bottom style="thin">
        <color rgb="FF8EA9DB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0" fillId="0" borderId="0" xfId="0" applyFill="1"/>
    <xf numFmtId="0" fontId="4" fillId="0" borderId="0" xfId="1" applyFont="1" applyFill="1" applyBorder="1"/>
    <xf numFmtId="0" fontId="3" fillId="0" borderId="0" xfId="0" applyFont="1" applyFill="1" applyBorder="1"/>
    <xf numFmtId="0" fontId="0" fillId="0" borderId="1" xfId="0" applyFill="1" applyBorder="1"/>
    <xf numFmtId="0" fontId="0" fillId="0" borderId="1" xfId="0" applyBorder="1"/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3" fillId="0" borderId="2" xfId="0" applyFont="1" applyFill="1" applyBorder="1"/>
    <xf numFmtId="0" fontId="0" fillId="0" borderId="3" xfId="0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8" xfId="0" applyBorder="1"/>
    <xf numFmtId="0" fontId="1" fillId="0" borderId="8" xfId="0" applyFont="1" applyFill="1" applyBorder="1" applyAlignment="1">
      <alignment wrapText="1"/>
    </xf>
    <xf numFmtId="0" fontId="0" fillId="0" borderId="9" xfId="0" applyFill="1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4" fillId="0" borderId="2" xfId="1" applyFont="1" applyFill="1" applyBorder="1"/>
    <xf numFmtId="0" fontId="2" fillId="0" borderId="4" xfId="0" applyFont="1" applyBorder="1"/>
    <xf numFmtId="0" fontId="4" fillId="0" borderId="7" xfId="1" applyFont="1" applyFill="1" applyBorder="1"/>
    <xf numFmtId="0" fontId="5" fillId="0" borderId="4" xfId="1" applyFont="1" applyFill="1" applyBorder="1"/>
    <xf numFmtId="0" fontId="3" fillId="0" borderId="7" xfId="0" applyFont="1" applyFill="1" applyBorder="1"/>
    <xf numFmtId="0" fontId="1" fillId="0" borderId="2" xfId="0" applyFont="1" applyFill="1" applyBorder="1"/>
    <xf numFmtId="0" fontId="6" fillId="0" borderId="4" xfId="0" applyFont="1" applyFill="1" applyBorder="1"/>
    <xf numFmtId="0" fontId="1" fillId="0" borderId="8" xfId="0" applyFont="1" applyFill="1" applyBorder="1"/>
    <xf numFmtId="0" fontId="0" fillId="0" borderId="2" xfId="0" applyBorder="1"/>
    <xf numFmtId="0" fontId="0" fillId="0" borderId="5" xfId="0" applyFill="1" applyBorder="1"/>
    <xf numFmtId="0" fontId="7" fillId="0" borderId="2" xfId="1" applyFont="1" applyFill="1" applyBorder="1"/>
    <xf numFmtId="0" fontId="0" fillId="0" borderId="12" xfId="0" applyBorder="1"/>
    <xf numFmtId="0" fontId="8" fillId="0" borderId="12" xfId="0" applyFont="1" applyBorder="1"/>
    <xf numFmtId="0" fontId="1" fillId="0" borderId="10" xfId="0" applyFont="1" applyBorder="1"/>
    <xf numFmtId="0" fontId="9" fillId="0" borderId="0" xfId="0" applyFont="1"/>
    <xf numFmtId="0" fontId="3" fillId="0" borderId="11" xfId="0" applyFont="1" applyBorder="1"/>
    <xf numFmtId="0" fontId="1" fillId="0" borderId="12" xfId="0" applyFont="1" applyBorder="1"/>
    <xf numFmtId="0" fontId="1" fillId="0" borderId="11" xfId="0" applyFont="1" applyBorder="1"/>
    <xf numFmtId="0" fontId="1" fillId="0" borderId="0" xfId="0" applyFont="1"/>
    <xf numFmtId="0" fontId="10" fillId="0" borderId="0" xfId="0" applyFont="1"/>
    <xf numFmtId="0" fontId="3" fillId="0" borderId="0" xfId="0" applyFont="1"/>
    <xf numFmtId="0" fontId="11" fillId="0" borderId="12" xfId="0" applyFont="1" applyBorder="1"/>
    <xf numFmtId="0" fontId="12" fillId="0" borderId="0" xfId="1" applyFont="1"/>
    <xf numFmtId="0" fontId="13" fillId="0" borderId="0" xfId="1" applyFont="1"/>
    <xf numFmtId="0" fontId="16" fillId="2" borderId="13" xfId="1" applyFont="1" applyFill="1" applyBorder="1"/>
    <xf numFmtId="0" fontId="16" fillId="2" borderId="14" xfId="1" applyFont="1" applyFill="1" applyBorder="1"/>
    <xf numFmtId="0" fontId="16" fillId="2" borderId="15" xfId="1" applyFont="1" applyFill="1" applyBorder="1"/>
    <xf numFmtId="0" fontId="17" fillId="0" borderId="13" xfId="0" applyFont="1" applyFill="1" applyBorder="1"/>
    <xf numFmtId="0" fontId="17" fillId="0" borderId="14" xfId="0" applyFont="1" applyFill="1" applyBorder="1"/>
    <xf numFmtId="0" fontId="5" fillId="0" borderId="14" xfId="1" applyFont="1" applyFill="1" applyBorder="1"/>
    <xf numFmtId="0" fontId="14" fillId="0" borderId="15" xfId="1" applyFont="1" applyFill="1" applyBorder="1"/>
    <xf numFmtId="0" fontId="4" fillId="0" borderId="13" xfId="1" applyFill="1" applyBorder="1"/>
    <xf numFmtId="0" fontId="4" fillId="0" borderId="14" xfId="1" applyFill="1" applyBorder="1"/>
    <xf numFmtId="0" fontId="18" fillId="0" borderId="14" xfId="0" applyFont="1" applyFill="1" applyBorder="1"/>
    <xf numFmtId="0" fontId="4" fillId="0" borderId="14" xfId="1" quotePrefix="1" applyFill="1" applyBorder="1"/>
    <xf numFmtId="0" fontId="18" fillId="0" borderId="0" xfId="0" applyFont="1" applyFill="1"/>
    <xf numFmtId="0" fontId="17" fillId="0" borderId="15" xfId="0" applyFont="1" applyFill="1" applyBorder="1"/>
    <xf numFmtId="0" fontId="7" fillId="0" borderId="14" xfId="1" applyFont="1" applyFill="1" applyBorder="1"/>
    <xf numFmtId="0" fontId="19" fillId="0" borderId="16" xfId="0" applyFont="1" applyFill="1" applyBorder="1"/>
    <xf numFmtId="0" fontId="15" fillId="0" borderId="14" xfId="1" applyFont="1" applyFill="1" applyBorder="1"/>
    <xf numFmtId="0" fontId="4" fillId="0" borderId="14" xfId="1" applyFill="1" applyBorder="1" applyAlignment="1">
      <alignment horizontal="left"/>
    </xf>
    <xf numFmtId="0" fontId="15" fillId="0" borderId="14" xfId="1" applyFont="1" applyFill="1" applyBorder="1" applyAlignment="1">
      <alignment horizontal="left"/>
    </xf>
    <xf numFmtId="0" fontId="4" fillId="0" borderId="14" xfId="1" applyFill="1" applyBorder="1" applyAlignment="1">
      <alignment horizontal="left" indent="1"/>
    </xf>
    <xf numFmtId="0" fontId="15" fillId="0" borderId="14" xfId="1" applyFont="1" applyFill="1" applyBorder="1" applyAlignment="1">
      <alignment horizontal="left" indent="1"/>
    </xf>
    <xf numFmtId="0" fontId="4" fillId="0" borderId="14" xfId="1" quotePrefix="1" applyFill="1" applyBorder="1" applyAlignment="1">
      <alignment horizontal="left" indent="1"/>
    </xf>
    <xf numFmtId="0" fontId="4" fillId="0" borderId="14" xfId="1" applyFill="1" applyBorder="1" applyAlignment="1">
      <alignment horizontal="left" indent="2"/>
    </xf>
    <xf numFmtId="0" fontId="18" fillId="0" borderId="14" xfId="0" applyFont="1" applyFill="1" applyBorder="1" applyAlignment="1">
      <alignment horizontal="left" indent="1"/>
    </xf>
    <xf numFmtId="0" fontId="18" fillId="0" borderId="14" xfId="0" applyFont="1" applyFill="1" applyBorder="1" applyAlignment="1">
      <alignment horizontal="left" indent="2"/>
    </xf>
    <xf numFmtId="0" fontId="17" fillId="0" borderId="14" xfId="0" applyFont="1" applyFill="1" applyBorder="1" applyAlignment="1">
      <alignment horizontal="left"/>
    </xf>
    <xf numFmtId="0" fontId="17" fillId="0" borderId="14" xfId="0" applyFont="1" applyFill="1" applyBorder="1" applyAlignment="1">
      <alignment horizontal="left" indent="2"/>
    </xf>
    <xf numFmtId="0" fontId="18" fillId="0" borderId="14" xfId="0" applyFont="1" applyFill="1" applyBorder="1" applyAlignment="1">
      <alignment horizontal="left" indent="3"/>
    </xf>
    <xf numFmtId="0" fontId="17" fillId="0" borderId="14" xfId="0" applyFont="1" applyFill="1" applyBorder="1" applyAlignment="1">
      <alignment horizontal="left" indent="3"/>
    </xf>
    <xf numFmtId="0" fontId="15" fillId="0" borderId="14" xfId="1" applyFont="1" applyFill="1" applyBorder="1" applyAlignment="1">
      <alignment horizontal="left" indent="2"/>
    </xf>
    <xf numFmtId="0" fontId="4" fillId="0" borderId="14" xfId="1" applyFont="1" applyFill="1" applyBorder="1"/>
    <xf numFmtId="0" fontId="20" fillId="0" borderId="13" xfId="1" applyFont="1" applyFill="1" applyBorder="1"/>
    <xf numFmtId="0" fontId="21" fillId="2" borderId="13" xfId="0" applyFont="1" applyFill="1" applyBorder="1"/>
    <xf numFmtId="0" fontId="21" fillId="2" borderId="14" xfId="0" applyFont="1" applyFill="1" applyBorder="1"/>
    <xf numFmtId="0" fontId="21" fillId="2" borderId="15" xfId="0" applyFont="1" applyFill="1" applyBorder="1"/>
    <xf numFmtId="0" fontId="22" fillId="0" borderId="13" xfId="0" applyFont="1" applyFill="1" applyBorder="1"/>
    <xf numFmtId="0" fontId="22" fillId="0" borderId="14" xfId="0" applyFont="1" applyFill="1" applyBorder="1"/>
    <xf numFmtId="0" fontId="4" fillId="0" borderId="14" xfId="0" applyFont="1" applyFill="1" applyBorder="1"/>
    <xf numFmtId="0" fontId="23" fillId="0" borderId="14" xfId="0" applyFont="1" applyFill="1" applyBorder="1"/>
    <xf numFmtId="0" fontId="4" fillId="0" borderId="13" xfId="0" applyFont="1" applyFill="1" applyBorder="1"/>
    <xf numFmtId="0" fontId="4" fillId="0" borderId="14" xfId="0" applyFont="1" applyFill="1" applyBorder="1" applyAlignment="1">
      <alignment horizontal="left" indent="1"/>
    </xf>
    <xf numFmtId="0" fontId="15" fillId="0" borderId="14" xfId="0" applyFont="1" applyFill="1" applyBorder="1" applyAlignment="1">
      <alignment horizontal="left" indent="1"/>
    </xf>
    <xf numFmtId="0" fontId="22" fillId="0" borderId="14" xfId="0" applyFont="1" applyFill="1" applyBorder="1" applyAlignment="1">
      <alignment horizontal="left" indent="1"/>
    </xf>
    <xf numFmtId="0" fontId="15" fillId="0" borderId="14" xfId="0" applyFont="1" applyFill="1" applyBorder="1" applyAlignment="1">
      <alignment horizontal="left" indent="2"/>
    </xf>
    <xf numFmtId="0" fontId="4" fillId="0" borderId="0" xfId="0" applyFont="1" applyFill="1"/>
    <xf numFmtId="0" fontId="22" fillId="0" borderId="14" xfId="0" applyFont="1" applyFill="1" applyBorder="1" applyAlignment="1">
      <alignment horizontal="left" indent="2"/>
    </xf>
    <xf numFmtId="0" fontId="22" fillId="0" borderId="14" xfId="0" applyFont="1" applyFill="1" applyBorder="1" applyAlignment="1">
      <alignment horizontal="left"/>
    </xf>
    <xf numFmtId="0" fontId="24" fillId="0" borderId="14" xfId="0" applyFont="1" applyFill="1" applyBorder="1"/>
    <xf numFmtId="0" fontId="25" fillId="0" borderId="13" xfId="0" applyFont="1" applyFill="1" applyBorder="1"/>
    <xf numFmtId="0" fontId="0" fillId="0" borderId="0" xfId="0" applyAlignment="1">
      <alignment horizontal="right"/>
    </xf>
  </cellXfs>
  <cellStyles count="2">
    <cellStyle name="Normal" xfId="0" builtinId="0"/>
    <cellStyle name="Normal 2" xfId="1" xr:uid="{2110E87F-A8B3-4FE8-8842-9C62E41D3316}"/>
  </cellStyles>
  <dxfs count="157"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rgb="FF8EA9DB"/>
        </top>
        <bottom style="thin">
          <color rgb="FF8EA9DB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numFmt numFmtId="0" formatCode="General"/>
    </dxf>
    <dxf>
      <fill>
        <patternFill patternType="none">
          <fgColor rgb="FF000000"/>
          <bgColor rgb="FFFFFFFF"/>
        </patternFill>
      </fill>
    </dxf>
    <dxf>
      <fill>
        <patternFill patternType="none">
          <fgColor rgb="FF000000"/>
          <bgColor rgb="FFFFFFFF"/>
        </patternFill>
      </fill>
    </dxf>
    <dxf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rgb="FF0070C0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rgb="FF000000"/>
          <bgColor rgb="FFFFFFFF"/>
        </patternFill>
      </fill>
    </dxf>
    <dxf>
      <fill>
        <patternFill patternType="solid">
          <fgColor rgb="FFD9E1F2"/>
          <bgColor rgb="FFD9E1F2"/>
        </patternFill>
      </fill>
      <border diagonalUp="0" diagonalDown="0">
        <left/>
        <right/>
        <top style="thin">
          <color rgb="FF8EA9DB"/>
        </top>
        <bottom style="thin">
          <color rgb="FF8EA9DB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FFFF"/>
        <name val="Arial"/>
        <family val="2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D9E1F2"/>
          <bgColor rgb="FFD9E1F2"/>
        </patternFill>
      </fill>
    </dxf>
    <dxf>
      <fill>
        <patternFill patternType="solid">
          <fgColor rgb="FFD9E1F2"/>
          <bgColor rgb="FFD9E1F2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4472C4"/>
        </top>
      </border>
    </dxf>
    <dxf>
      <font>
        <b/>
        <color rgb="FFFFFFFF"/>
      </font>
      <fill>
        <patternFill patternType="solid">
          <fgColor rgb="FF4472C4"/>
          <bgColor rgb="FF4472C4"/>
        </patternFill>
      </fill>
    </dxf>
    <dxf>
      <font>
        <color rgb="FF000000"/>
      </font>
      <border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  <horizontal style="thin">
          <color rgb="FF8EA9DB"/>
        </horizontal>
      </border>
    </dxf>
    <dxf>
      <fill>
        <patternFill patternType="solid">
          <fgColor rgb="FFD9E1F2"/>
          <bgColor rgb="FFD9E1F2"/>
        </patternFill>
      </fill>
    </dxf>
    <dxf>
      <fill>
        <patternFill patternType="solid">
          <fgColor rgb="FFD9E1F2"/>
          <bgColor rgb="FFD9E1F2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4472C4"/>
        </top>
      </border>
    </dxf>
    <dxf>
      <font>
        <b/>
        <color rgb="FFFFFFFF"/>
      </font>
      <fill>
        <patternFill patternType="solid">
          <fgColor rgb="FF4472C4"/>
          <bgColor rgb="FF4472C4"/>
        </patternFill>
      </fill>
    </dxf>
    <dxf>
      <font>
        <color rgb="FF000000"/>
      </font>
      <border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  <horizontal style="thin">
          <color rgb="FF8EA9DB"/>
        </horizontal>
      </border>
    </dxf>
  </dxfs>
  <tableStyles count="2" defaultTableStyle="TableStyleMedium2" defaultPivotStyle="PivotStyleLight16">
    <tableStyle name="TableStyleMedium2 2" pivot="0" count="7" xr9:uid="{8630E952-C409-4B7A-9BF8-3318EA837C81}">
      <tableStyleElement type="wholeTable" dxfId="156"/>
      <tableStyleElement type="headerRow" dxfId="155"/>
      <tableStyleElement type="totalRow" dxfId="154"/>
      <tableStyleElement type="firstColumn" dxfId="153"/>
      <tableStyleElement type="lastColumn" dxfId="152"/>
      <tableStyleElement type="firstRowStripe" dxfId="151"/>
      <tableStyleElement type="firstColumnStripe" dxfId="150"/>
    </tableStyle>
    <tableStyle name="TableStyleMedium2 3" pivot="0" count="7" xr9:uid="{AF9D2C1D-2271-4BFF-80D1-894C23CEC730}">
      <tableStyleElement type="wholeTable" dxfId="149"/>
      <tableStyleElement type="headerRow" dxfId="148"/>
      <tableStyleElement type="totalRow" dxfId="147"/>
      <tableStyleElement type="firstColumn" dxfId="146"/>
      <tableStyleElement type="lastColumn" dxfId="145"/>
      <tableStyleElement type="firstRowStripe" dxfId="144"/>
      <tableStyleElement type="firstColumnStripe" dxfId="14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Documents/PowerOpI/Framework/ToolSour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qGroupUnionWrapper_ACE"/>
      <sheetName val="qGroupUnionWrapper_ACE"/>
      <sheetName val="tbl_qGroupUnionWrapper"/>
      <sheetName val="EXEC_spqProtoWrapper"/>
      <sheetName val="qProtoWrapper"/>
      <sheetName val="qPQ-MSAccess"/>
      <sheetName val="qUnionGroupMergeEXEC_MSOLEDBSQL"/>
      <sheetName val="qUnionGroupMergeEXEC_SQLOLEDB"/>
      <sheetName val="EXEC_spUnionQueryExcelLS_ M"/>
      <sheetName val="P0001_Rollup"/>
      <sheetName val="EXEC_spBuildPlanLS_Merge"/>
      <sheetName val="Query1"/>
      <sheetName val="queryMPP"/>
      <sheetName val="qPQ-SQLServer"/>
      <sheetName val="qPQProto"/>
      <sheetName val="qPQMJoinOLEDB"/>
      <sheetName val="qPQMOPENROWSET"/>
      <sheetName val="qMPP_RollupExcel"/>
      <sheetName val="qPQMJoinProto"/>
      <sheetName val="qPQMBuildDates"/>
      <sheetName val="qPQMBuildSpend"/>
      <sheetName val="qPQPurchReq"/>
      <sheetName val="Group1"/>
      <sheetName val="Group2"/>
      <sheetName val="Group3"/>
      <sheetName val="Allocation"/>
      <sheetName val="BOM"/>
      <sheetName val="Dates"/>
      <sheetName val="Builds"/>
      <sheetName val="Elements"/>
      <sheetName val="CostAdjust"/>
      <sheetName val="AdjustFactor"/>
      <sheetName val="PR"/>
      <sheetName val="DataSources"/>
      <sheetName val="Variables"/>
      <sheetName val="Notes"/>
      <sheetName val="ToolSour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0">
          <cell r="C20" t="str">
            <v>dbo</v>
          </cell>
        </row>
        <row r="26">
          <cell r="C26" t="str">
            <v>TRILITHIUM</v>
          </cell>
        </row>
        <row r="40">
          <cell r="C40" t="str">
            <v>TRILITHIUM</v>
          </cell>
        </row>
        <row r="41">
          <cell r="C41" t="str">
            <v>SQLEXPRESS</v>
          </cell>
        </row>
        <row r="42">
          <cell r="C42" t="str">
            <v>TRILITHIUM\SQLEXPRESS</v>
          </cell>
        </row>
        <row r="43">
          <cell r="C43" t="str">
            <v>FrameworkDB</v>
          </cell>
        </row>
        <row r="65">
          <cell r="C65" t="str">
            <v>Owner</v>
          </cell>
        </row>
        <row r="68">
          <cell r="C68" t="str">
            <v>ToolSource.accdb</v>
          </cell>
        </row>
        <row r="70">
          <cell r="C70" t="str">
            <v>C:\users\Owner\Documents\PowerOpI\Framework\ToolSource.accdb</v>
          </cell>
        </row>
        <row r="77">
          <cell r="C77" t="str">
            <v>P0001_Rollup.xlsx</v>
          </cell>
        </row>
        <row r="79">
          <cell r="C79" t="str">
            <v>C:\users\Owner\Documents\PowerOpI\Framework\P0001_Rollup.xlsx</v>
          </cell>
        </row>
        <row r="88">
          <cell r="C88" t="str">
            <v>C:\users\Owner\Documents\PowerOpI\Framework\ToolSource.xlsm</v>
          </cell>
        </row>
        <row r="97">
          <cell r="C97" t="str">
            <v>C:\users\Owner\Documents\PowerOpI\Framework\ToolSource.xlsm</v>
          </cell>
        </row>
        <row r="105">
          <cell r="C105" t="str">
            <v>ToolSource</v>
          </cell>
        </row>
        <row r="106">
          <cell r="C106" t="str">
            <v>LS_Framework_ToolSource</v>
          </cell>
        </row>
        <row r="108">
          <cell r="C108" t="str">
            <v>C:\users\Owner\Documents\PowerOpI\Framework\ToolSource.xlsm</v>
          </cell>
        </row>
        <row r="109">
          <cell r="C109" t="str">
            <v>Excel 12.0</v>
          </cell>
        </row>
        <row r="110">
          <cell r="C110" t="str">
            <v>Microsoft.ACE.OLEDB.12.0</v>
          </cell>
        </row>
        <row r="111">
          <cell r="C111" t="str">
            <v>ACE 12.0</v>
          </cell>
        </row>
        <row r="112">
          <cell r="C112" t="str">
            <v>MSOLEDBSQL</v>
          </cell>
        </row>
        <row r="160">
          <cell r="C160" t="str">
            <v>...</v>
          </cell>
        </row>
      </sheetData>
      <sheetData sheetId="35"/>
      <sheetData sheetId="3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2055FC-0B85-4753-AD05-357854FB3CDC}" name="tblConnectionConfig" displayName="tblConnectionConfig" ref="A2:K22" totalsRowShown="0" headerRowDxfId="142" dataDxfId="140" headerRowBorderDxfId="141" tableBorderDxfId="139" totalsRowBorderDxfId="138">
  <autoFilter ref="A2:K22" xr:uid="{34B0C895-7A5D-4583-8837-F61DC76CD089}"/>
  <tableColumns count="11">
    <tableColumn id="1" xr3:uid="{B2CA4DE3-4F05-41BD-8F63-9B92A21D839A}" name="Connection" dataDxfId="137"/>
    <tableColumn id="2" xr3:uid="{684860A1-4F5F-4710-9F49-0D823BE59323}" name="Access" dataDxfId="136"/>
    <tableColumn id="3" xr3:uid="{3AC091E5-B20E-4446-AA18-AF314C50E419}" name="SQL Server" dataDxfId="135"/>
    <tableColumn id="4" xr3:uid="{921CF849-2A5E-4441-B1E9-3FD4851387F2}" name="PQ" dataDxfId="134"/>
    <tableColumn id="5" xr3:uid="{CB0BA0CF-A7CC-4FC5-8B89-47A7111556BA}" name="Report" dataDxfId="133"/>
    <tableColumn id="6" xr3:uid="{DAD6CC4E-B465-4A9F-B5A2-07CA7FAD9436}" name="SQL" dataDxfId="132"/>
    <tableColumn id="7" xr3:uid="{7026830B-F90A-4E29-944C-56AB26BE0C1B}" name="String" dataDxfId="131"/>
    <tableColumn id="8" xr3:uid="{10E82304-E622-4576-9210-0D69E3F3CE9C}" name="Tables" dataDxfId="130"/>
    <tableColumn id="9" xr3:uid="{DD993FA9-07B8-4977-97EB-3460D19BC586}" name="Description" dataDxfId="129"/>
    <tableColumn id="10" xr3:uid="{61CE3B82-0BAD-4A5D-8AB6-A5446534398C}" name="ConnectionString" dataDxfId="128"/>
    <tableColumn id="11" xr3:uid="{CEF59AA4-814E-4F50-B862-ABEB0A380D94}" name="CommandText" dataDxfId="1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318FE-FE11-4934-955C-6E3EF18F2DDE}" name="tblSQL" displayName="tblSQL" ref="A25:K46" totalsRowShown="0" headerRowDxfId="126" dataDxfId="124" headerRowBorderDxfId="125" tableBorderDxfId="123" totalsRowBorderDxfId="122">
  <autoFilter ref="A25:K46" xr:uid="{1AC145E0-C13E-41EA-97EA-21E37D9E433D}"/>
  <tableColumns count="11">
    <tableColumn id="1" xr3:uid="{D4BB8CA5-3E39-4673-BD97-465CDF000756}" name="SQL" dataDxfId="121" dataCellStyle="Normal 2"/>
    <tableColumn id="2" xr3:uid="{294FA6EC-C593-49BD-BC4A-3EE68C8CEB91}" name="Access" dataDxfId="120">
      <calculatedColumnFormula>IFERROR(INDEX(tblConnectionConfig[],MATCH(tblSQL[[#This Row],[SQL]],tblConnectionConfig[SQL],0),MATCH(B$25,tblConnectionConfig[#Headers],0)),"-")</calculatedColumnFormula>
    </tableColumn>
    <tableColumn id="3" xr3:uid="{DCA1BD84-F087-4D39-97B4-DDD0DD401387}" name="SQL Server" dataDxfId="119">
      <calculatedColumnFormula>IFERROR(INDEX(tblConnectionConfig[],MATCH(tblSQL[[#This Row],[SQL]],tblConnectionConfig[SQL],0),MATCH(C$25,tblConnectionConfig[#Headers],0)),"Dir")</calculatedColumnFormula>
    </tableColumn>
    <tableColumn id="4" xr3:uid="{FBB9F15F-A28E-423E-A45F-116CB6DF1FD3}" name="PQ" dataDxfId="118">
      <calculatedColumnFormula>IFERROR(INDEX(tblConnectionConfig[],MATCH(tblSQL[[#This Row],[SQL]],tblConnectionConfig[SQL],0),MATCH(D$25,tblConnectionConfig[#Headers],0)),"-")</calculatedColumnFormula>
    </tableColumn>
    <tableColumn id="5" xr3:uid="{AE9C4E0B-A714-410C-B658-E224120BAE6A}" name="Report" dataDxfId="117"/>
    <tableColumn id="6" xr3:uid="{8C56FC2A-D0CF-4C69-A508-5049CCCFFC74}" name="Connection" dataDxfId="116"/>
    <tableColumn id="7" xr3:uid="{A9EC45B4-5DDF-4198-B5D0-E2A097D6974B}" name="String" dataDxfId="115"/>
    <tableColumn id="8" xr3:uid="{81B176FA-DAA6-4E80-BA18-97559C986BDD}" name="Tables" dataDxfId="114"/>
    <tableColumn id="9" xr3:uid="{B90C4972-F415-4F67-AA3B-4AC528175AC7}" name="Description" dataDxfId="113">
      <calculatedColumnFormula>IFERROR(INDEX(tblConnectionConfig[],MATCH(tblSQL[[#This Row],[SQL]],tblConnectionConfig[SQL],0),MATCH(I$25,tblConnectionConfig[#Headers],0)),"-")</calculatedColumnFormula>
    </tableColumn>
    <tableColumn id="10" xr3:uid="{61DAF498-34EA-452A-B37F-EC38FF2AA576}" name="ConnectionString" dataDxfId="112">
      <calculatedColumnFormula>INDEX(tblSrcConnection[],MATCH("textjoin",tblSrcConnection[textjoin]),MATCH(tblSQL[[#This Row],[SQL]],tblSrcConnection[#Headers],0))</calculatedColumnFormula>
    </tableColumn>
    <tableColumn id="11" xr3:uid="{6D7471E2-EE3D-4FBF-BAA3-67CA1F226DD5}" name="CommandText" dataDxfId="111">
      <calculatedColumnFormula>INDEX(tblSrcSQL[],MATCH("textjoin",tblSrcSQL[textjoin]),MATCH(tblSQL[[#This Row],[SQL]],tblSrcSQL[#Headers],0))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061930C-213F-4389-9E89-01A0C92203B0}" name="tblConnection" displayName="tblConnection" ref="A49:K67" totalsRowShown="0" headerRowDxfId="110" dataDxfId="108" headerRowBorderDxfId="109" tableBorderDxfId="107" totalsRowBorderDxfId="106">
  <autoFilter ref="A49:K67" xr:uid="{56EDCECD-C642-46D8-B163-E6CA3FF55321}"/>
  <tableColumns count="11">
    <tableColumn id="1" xr3:uid="{71BD1623-629A-483A-BD3A-8BD83A1C641F}" name="String" dataDxfId="105"/>
    <tableColumn id="2" xr3:uid="{418C6A9A-6793-4087-A481-59EC004D5171}" name="Access" dataDxfId="104"/>
    <tableColumn id="3" xr3:uid="{4AFD53DB-A9EB-405E-AEC1-A5548BD71A3F}" name="SQL Server" dataDxfId="103"/>
    <tableColumn id="4" xr3:uid="{5C82BCA0-8D7A-4BA1-B151-9E2B23B66EF6}" name="PQ" dataDxfId="102"/>
    <tableColumn id="5" xr3:uid="{1C82DB73-75E4-4885-A64D-68D2F976167E}" name="Report" dataDxfId="101"/>
    <tableColumn id="6" xr3:uid="{FB233888-27B0-449C-9C62-F2666F34C04B}" name="SQL" dataDxfId="100">
      <calculatedColumnFormula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calculatedColumnFormula>
    </tableColumn>
    <tableColumn id="7" xr3:uid="{19345FC3-6BB6-45E8-8A6C-97128EC0524C}" name="Connection" dataDxfId="99">
      <calculatedColumnFormula>INDEX(tblConnectionConfig[],MATCH(tblConnection[[#This Row],[String]],tblConnectionConfig[String],0),MATCH(G$49,tblConnectionConfig[#Headers],0))</calculatedColumnFormula>
    </tableColumn>
    <tableColumn id="8" xr3:uid="{42B94E02-4FBE-4880-8E25-F4B8B75B0FBD}" name="Tables" dataDxfId="98"/>
    <tableColumn id="9" xr3:uid="{1FB5C5E9-AC01-43B7-AFE7-E24539F24AB6}" name="Description" dataDxfId="97">
      <calculatedColumnFormula>INDEX(tblConnectionConfig[],MATCH(tblConnection[[#This Row],[String]],tblConnectionConfig[String],0),MATCH(I$49,tblConnectionConfig[#Headers],0))</calculatedColumnFormula>
    </tableColumn>
    <tableColumn id="10" xr3:uid="{7931A6C6-5AAB-439F-8923-E61CD256206D}" name="ConnectionString" dataDxfId="96">
      <calculatedColumnFormula>INDEX(tblSrcConnection[],MATCH("textjoin",tblSrcConnection[textjoin],0),MATCH(tblConnection[[#This Row],[String]],tblSrcConnection[#Headers],0))</calculatedColumnFormula>
    </tableColumn>
    <tableColumn id="11" xr3:uid="{198E6978-B554-436C-978A-4885E6C9FCC2}" name="CommandText" dataDxfId="95">
      <calculatedColumnFormula>INDEX(tblSrcSQL[],MATCH("textjoin",tblSrcSQL[textjoin]),MATCH(tblConnection[[#This Row],[String]],tblSrcSQL[#Headers],0))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85F090-728A-4457-8323-8E9882542F7B}" name="tblReports" displayName="tblReports" ref="A70:K92" totalsRowShown="0" headerRowDxfId="94" dataDxfId="92" headerRowBorderDxfId="93" tableBorderDxfId="91" totalsRowBorderDxfId="90">
  <autoFilter ref="A70:K92" xr:uid="{20303074-D667-4F44-A097-2D697025C15A}"/>
  <tableColumns count="11">
    <tableColumn id="1" xr3:uid="{1FFE1BEC-7FA2-4034-A10F-6CD755F337ED}" name="Report" dataDxfId="89"/>
    <tableColumn id="2" xr3:uid="{6C4ACB7A-BBD1-4143-B919-16841BC5BA7A}" name="Access" dataDxfId="88">
      <calculatedColumnFormula>INDEX(tblConnectionConfig[],MATCH(tblReports[[#This Row],[Connection]],tblConnectionConfig[Connection],0),MATCH(B$70,tblConnectionConfig[#Headers],0))</calculatedColumnFormula>
    </tableColumn>
    <tableColumn id="3" xr3:uid="{8DDE270C-1B67-4487-B22E-5EB3927DFFE4}" name="SQL Server" dataDxfId="87">
      <calculatedColumnFormula>INDEX(tblConnectionConfig[],MATCH(tblReports[[#This Row],[Connection]],tblConnectionConfig[Connection],0),MATCH(C$70,tblConnectionConfig[#Headers],0))</calculatedColumnFormula>
    </tableColumn>
    <tableColumn id="4" xr3:uid="{143C2218-3B3B-42F4-B201-788C7D6B79F8}" name="PQ" dataDxfId="86">
      <calculatedColumnFormula>INDEX(tblConnectionConfig[],MATCH(tblReports[[#This Row],[Connection]],tblConnectionConfig[Connection],0),MATCH(D$70,tblConnectionConfig[#Headers],0))</calculatedColumnFormula>
    </tableColumn>
    <tableColumn id="5" xr3:uid="{DA3CB2A5-01BB-4DF5-9F2B-9D361F27401C}" name="Connection" dataDxfId="85"/>
    <tableColumn id="6" xr3:uid="{642DFA4C-9BFE-4B11-A81B-696903FE9973}" name="SQL" dataDxfId="84"/>
    <tableColumn id="7" xr3:uid="{53015055-D870-47CB-918E-F53632385EB1}" name="String" dataDxfId="83"/>
    <tableColumn id="8" xr3:uid="{4F2990C9-F222-433F-80E9-CBD2D61B001E}" name="Tables" dataDxfId="82"/>
    <tableColumn id="9" xr3:uid="{3F1B5C6B-6669-4412-9F8B-2B8D4125EE05}" name="Description" dataDxfId="81"/>
    <tableColumn id="10" xr3:uid="{56D5714E-E3ED-4399-8324-9DF2638A2847}" name="ConnectionString" dataDxfId="80"/>
    <tableColumn id="11" xr3:uid="{6C3C8F42-3C25-43F2-A13D-5D21E067AB2E}" name="CommandText" dataDxfId="7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C585D3A-D976-4B51-81A1-0E66D5521300}" name="tblDataSource" displayName="tblDataSource" ref="A95:K106" totalsRowShown="0" headerRowDxfId="78" dataDxfId="76" headerRowBorderDxfId="77" tableBorderDxfId="75" totalsRowBorderDxfId="74">
  <autoFilter ref="A95:K106" xr:uid="{3C86D3AD-1212-4958-8F88-017E73A1FD03}"/>
  <tableColumns count="11">
    <tableColumn id="1" xr3:uid="{9A8845A1-B257-4998-87D7-6CBC5FC858A3}" name="Table" dataDxfId="73"/>
    <tableColumn id="2" xr3:uid="{24E5DB62-D069-49A1-9A76-57FF4B26675E}" name="Access" dataDxfId="72"/>
    <tableColumn id="3" xr3:uid="{6B4AA861-76D8-4207-9510-A4506BE09BFC}" name="SQL Server" dataDxfId="71"/>
    <tableColumn id="4" xr3:uid="{82A90D74-8271-460D-9A72-33921A35F6EF}" name="PQ" dataDxfId="70"/>
    <tableColumn id="5" xr3:uid="{8E589F45-7FB6-4ECF-A79A-D63E7C101242}" name="Report" dataDxfId="69"/>
    <tableColumn id="6" xr3:uid="{76694286-75F0-4990-A8A7-A7B8204EC03D}" name="SQL" dataDxfId="68"/>
    <tableColumn id="7" xr3:uid="{6FB246CE-B6AB-4BCE-AE38-70E135DBFC8C}" name="String" dataDxfId="67"/>
    <tableColumn id="8" xr3:uid="{F52510BB-95D6-4BCC-9268-458A7CBE8AE7}" name="Tables" dataDxfId="66"/>
    <tableColumn id="9" xr3:uid="{B7F6A99B-F9AC-4CF3-A24C-03D8F7F0245E}" name="Column1" dataDxfId="65"/>
    <tableColumn id="10" xr3:uid="{88E3FA06-80BA-4FDF-8D96-602F1E375DDF}" name="ConnectionString" dataDxfId="64"/>
    <tableColumn id="11" xr3:uid="{64EEAB4A-CFF0-45EB-9094-CAAE11B98640}" name="CommandText" dataDxfId="6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9769D0C-0E18-438B-B7B5-9B4CD8642717}" name="tblSrcConnectionConfig" displayName="tblSrcConnectionConfig" ref="A1:AF21" totalsRowShown="0" dataDxfId="62">
  <autoFilter ref="A1:AF21" xr:uid="{2E4A337B-E043-4288-B946-6E479A852452}"/>
  <tableColumns count="32">
    <tableColumn id="1" xr3:uid="{C2E500DE-ED87-4678-A5DE-6C25257E9E25}" name="ConnectionName"/>
    <tableColumn id="2" xr3:uid="{79B5F1ED-8BE4-470D-A034-5E3030A3B9B9}" name="Description"/>
    <tableColumn id="3" xr3:uid="{6005A371-38F2-44E1-A0A8-FD5D48BC160A}" name="SkipBuildUpdate" dataDxfId="61"/>
    <tableColumn id="4" xr3:uid="{A17C1483-FAE4-4426-963E-1F37A39FCDBC}" name="Provider" dataDxfId="60"/>
    <tableColumn id="5" xr3:uid="{0A57FDB9-873F-4D37-8921-BF47D1071932}" name="ConnectionString" dataDxfId="59"/>
    <tableColumn id="6" xr3:uid="{E06D6C03-635F-43FF-BBBB-50D37EE7347B}" name="ConnectionType" dataDxfId="58"/>
    <tableColumn id="7" xr3:uid="{281F8FCE-653F-4978-A5C5-4A3DC60AE389}" name="LinkType" dataDxfId="57"/>
    <tableColumn id="8" xr3:uid="{71467F59-9A6F-4418-85FC-019CCF1ED4BD}" name="CommandType" dataDxfId="56"/>
    <tableColumn id="9" xr3:uid="{6EA893F8-6044-4599-A5DC-644BA80EA955}" name="Mode" dataDxfId="55"/>
    <tableColumn id="10" xr3:uid="{6525F2B1-3FE9-4063-9CC6-0B7335BECF2B}" name="SQLName" dataDxfId="54"/>
    <tableColumn id="11" xr3:uid="{DF964B73-C136-43EE-AF64-DB13CC1B3EEA}" name="CommandText" dataDxfId="53"/>
    <tableColumn id="12" xr3:uid="{1C032FA7-C257-48A6-99E1-C7C08DA89517}" name="Primary Path" dataDxfId="52"/>
    <tableColumn id="13" xr3:uid="{5D708092-1FEF-4CAF-83BA-C2594C6AE39F}" name="Alternate Path" dataDxfId="51"/>
    <tableColumn id="14" xr3:uid="{DA9576AB-0E7C-4FCA-9329-A3663D1BEC57}" name="Table Name" dataDxfId="50"/>
    <tableColumn id="15" xr3:uid="{0DB9F8B9-2AE4-4E23-A335-D2575E72D7D1}" name="Workstation" dataDxfId="49"/>
    <tableColumn id="16" xr3:uid="{6D4C9F99-80F9-49FA-BDEA-F5BB7A8A6826}" name="ServerComputerName" dataDxfId="48"/>
    <tableColumn id="17" xr3:uid="{03EDA945-6428-4A66-AC66-9CB56AC5BFDB}" name="SQLInstance" dataDxfId="47"/>
    <tableColumn id="18" xr3:uid="{5B6015F4-B966-4199-B335-54F12BDACA55}" name="Database" dataDxfId="46"/>
    <tableColumn id="19" xr3:uid="{9312DB8D-1BF9-4BFF-9457-E1BCED412CE0}" name="ServerName" dataDxfId="45"/>
    <tableColumn id="20" xr3:uid="{BEA35FF9-0EC2-4DD9-8988-7EB5E6810D44}" name="EnableRefresh" dataDxfId="44"/>
    <tableColumn id="21" xr3:uid="{66366CBF-C224-4EB5-9E82-EE5EE12FDD29}" name="RefreshAll" dataDxfId="43"/>
    <tableColumn id="22" xr3:uid="{91B8F5CC-CF6F-4E7C-B49C-96CD660197C8}" name="RefreshOnOpen" dataDxfId="42"/>
    <tableColumn id="23" xr3:uid="{466DC2FF-E34E-4D8C-8DD4-44157BFFBE85}" name="BackgroundQuery" dataDxfId="41"/>
    <tableColumn id="24" xr3:uid="{B5171D2E-5AC0-468F-9E6D-7FBF8E8A982A}" name="RefreshPeriod" dataDxfId="40"/>
    <tableColumn id="25" xr3:uid="{DF55E836-4B5B-4CA4-BF03-6D190EB59CBE}" name="MaintainConnection" dataDxfId="39"/>
    <tableColumn id="26" xr3:uid="{52111368-3632-4118-BE58-781E3E4BC648}" name="Notes" dataDxfId="38" dataCellStyle="Normal 2"/>
    <tableColumn id="27" xr3:uid="{9C2F62D1-28D8-4AAA-AAF4-0EA043525E34}" name="DataSource" dataDxfId="37"/>
    <tableColumn id="28" xr3:uid="{10FDFECC-8F68-44C3-B917-3E06074CC9B9}" name="Control" dataDxfId="36"/>
    <tableColumn id="29" xr3:uid="{0D939039-8586-42B2-AE01-7D98466E10A5}" name="P1" dataDxfId="35"/>
    <tableColumn id="30" xr3:uid="{139A65AD-8883-4C51-8B73-5DB1AE6F9222}" name="P2" dataDxfId="34"/>
    <tableColumn id="31" xr3:uid="{2B3E0522-EBAE-49F5-8FBD-4E0898638C38}" name="P3" dataDxfId="33"/>
    <tableColumn id="32" xr3:uid="{ED55B064-0DBC-4371-A10C-3822E18799C9}" name="Column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EEDC62B-768C-4B51-B1DC-0B8ADB5FD220}" name="tblSrcSQL" displayName="tblSrcSQL" ref="A4:W46" totalsRowShown="0" headerRowDxfId="32" headerRowCellStyle="Normal 2">
  <autoFilter ref="A4:W46" xr:uid="{1E75BF39-FF1F-4AC3-923E-BB8885DAB743}"/>
  <tableColumns count="23">
    <tableColumn id="11" xr3:uid="{94EF0A38-0315-41AF-B578-704AB8FDFC51}" name="textjoin" dataDxfId="31" dataCellStyle="Normal 2"/>
    <tableColumn id="3" xr3:uid="{1A52EC93-26C5-4CA1-A295-B75C29550A8F}" name="qGroupUnionWrapper" dataDxfId="30" dataCellStyle="Normal 2"/>
    <tableColumn id="25" xr3:uid="{E99FC445-B3E8-4112-9DB9-1C6799D20632}" name="EXEC_spqProtoWrapper" dataCellStyle="Normal 2"/>
    <tableColumn id="24" xr3:uid="{3A79F521-41B8-4702-BB8D-F3A6C1AB85CE}" name="qProtoWrapper" dataCellStyle="Normal 2"/>
    <tableColumn id="7" xr3:uid="{E5E0CD49-9BA2-4ECC-BE9B-F1FCD56A32D1}" name="qSetPermissions" dataDxfId="29" dataCellStyle="Normal 2"/>
    <tableColumn id="21" xr3:uid="{F36B56DC-4D10-4414-A506-D678E7437E3A}" name="CREATE_spConfigACE" dataCellStyle="Normal 2"/>
    <tableColumn id="20" xr3:uid="{9F351462-2486-4EF3-8C27-0CF82DEFA557}" name="EXEC_spConfigACE" dataCellStyle="Normal 2"/>
    <tableColumn id="10" xr3:uid="{CE5CB2EA-7B4F-4C65-8D08-32EB985B5F8B}" name="qImportMPP" dataCellStyle="Normal 2"/>
    <tableColumn id="6" xr3:uid="{71C2CDAE-2D51-419B-BF63-7308BD9E30AA}" name="qUnionGroupMerge" dataDxfId="28" dataCellStyle="Normal 2">
      <calculatedColumnFormula>"CREATE PROCEDURE dbo.Create_sp" &amp; LinkedServerName</calculatedColumnFormula>
    </tableColumn>
    <tableColumn id="2" xr3:uid="{1ACF299B-61C8-40F5-A8F9-5D4C9227C441}" name="DROP_spUnionGroupMerge" dataDxfId="27" dataCellStyle="Normal 2"/>
    <tableColumn id="4" xr3:uid="{721E1D30-017B-43C3-89FE-B16DE61104DA}" name="CREATE_spUnionGroupMerge" dataCellStyle="Normal 2"/>
    <tableColumn id="8" xr3:uid="{207B51B2-9FD8-4301-B54D-CA2804134CE3}" name="CONFIG_spUnionGroupMerge"/>
    <tableColumn id="5" xr3:uid="{DC7C9738-5135-4B1D-91F7-49D3159D2862}" name="EXEC_spUnionGroupMerge" dataDxfId="26" dataCellStyle="Normal 2">
      <calculatedColumnFormula>"EXEC dbo.spUnionGroup" &amp; LinkedServerName &amp; ";"</calculatedColumnFormula>
    </tableColumn>
    <tableColumn id="1" xr3:uid="{02DC836A-80A8-4BCB-9173-2DC7D09F43E6}" name="EXEC_spUnionGroupMergeDirect" dataDxfId="25" dataCellStyle="Normal 2"/>
    <tableColumn id="15" xr3:uid="{39CB2F58-3272-44DE-AC06-05D8DA20B242}" name="CREATE_LS_ Merge" dataDxfId="24" dataCellStyle="Normal 2"/>
    <tableColumn id="14" xr3:uid="{CE3C1A69-A615-40D3-99F5-ECC69EAB01D0}" name="CREATE_spUnionQueryLS_ Merge" dataDxfId="23" dataCellStyle="Normal 2"/>
    <tableColumn id="13" xr3:uid="{4B08BC3F-640C-41FB-AE81-BA7EA845178B}" name="EXEC_spUnionQueryLS_ Merge" dataCellStyle="Normal 2"/>
    <tableColumn id="12" xr3:uid="{F9BFBBEE-08D1-49D4-B11D-1BDD74A8304E}" name="EXEC_spUnionQueryExcelLS_ Merge" dataCellStyle="Normal 2"/>
    <tableColumn id="18" xr3:uid="{71D5715E-4552-45B4-82F9-81621F9F4BF5}" name="CREATE_spBuildPlanLS_Merge" dataDxfId="22" dataCellStyle="Normal 2"/>
    <tableColumn id="17" xr3:uid="{46E83EA6-725E-4F6C-9D5B-72172F8F4050}" name="EXEC_spBuildPlanLS_Merge" dataCellStyle="Normal 2"/>
    <tableColumn id="16" xr3:uid="{EE54E177-832C-4C29-A5EC-D5A20B0D8ED7}" name="EXEC_spBuildPlanExcelLS_Merge" dataDxfId="21" dataCellStyle="Normal 2">
      <calculatedColumnFormula>"EXEC " &amp; $T$56 &amp; $Q$54 &amp; ";"</calculatedColumnFormula>
    </tableColumn>
    <tableColumn id="9" xr3:uid="{B7FB100A-FA33-4731-8728-C2AE3399F4D3}" name="CREATE_Server1DatabaseName1"/>
    <tableColumn id="22" xr3:uid="{D88E4191-198D-4754-ADD0-7F323616533A}" name="Default"/>
  </tableColumns>
  <tableStyleInfo name="TableStyleMedium2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0733CE3-8C3A-4385-8B26-AA40197BB40F}" name="tblSrcConnection" displayName="tblSrcConnection" ref="A4:T28" totalsRowShown="0" dataDxfId="20">
  <autoFilter ref="A4:T28" xr:uid="{AF869FBA-3377-406B-BAD3-98D38AE4798C}"/>
  <tableColumns count="20">
    <tableColumn id="20" xr3:uid="{0C923628-E0AC-4E0E-86BB-F11BA9B70177}" name="textjoin" dataDxfId="19"/>
    <tableColumn id="1" xr3:uid="{F481D87B-9E82-4193-B79E-DA7DADBF4343}" name="#MSOLEDBSQL" dataDxfId="18"/>
    <tableColumn id="2" xr3:uid="{A70D894E-A68F-4941-917E-CB2A27BBCC28}" name="#SQLOLEDB" dataDxfId="17"/>
    <tableColumn id="3" xr3:uid="{92CB45D0-6BA5-4FFA-B72C-0103C4260DC6}" name="#Microsoft.ACE.OLEDB.12.0" dataDxfId="16"/>
    <tableColumn id="4" xr3:uid="{A4CD7E6F-5024-4C81-B47F-8E8B56759BC2}" name="#Microsoft.ACE.OLEDB.16.0" dataDxfId="15"/>
    <tableColumn id="5" xr3:uid="{807CC2DF-1EE5-4256-A736-AA1547F5C6EA}" name="#Excel_Workbook" dataDxfId="14"/>
    <tableColumn id="16" xr3:uid="{23BCB603-E573-4337-8795-8C0982285011}" name="#Excel_WorkbookPromoted" dataDxfId="13"/>
    <tableColumn id="6" xr3:uid="{17D50541-FCDF-4177-AF86-0E265E86C0FB}" name="#OleDb_DataSource" dataDxfId="12"/>
    <tableColumn id="7" xr3:uid="{4B7BFACF-27C6-4605-B050-4D19BED6FECF}" name="#Sql_Database" dataDxfId="11"/>
    <tableColumn id="8" xr3:uid="{164C07DC-5D42-4FF9-9133-5902AED18A49}" name="#Access_Database" dataDxfId="10"/>
    <tableColumn id="9" xr3:uid="{3D69890B-C5C0-481E-AD4D-AC4ED972A794}" name="Case1OleDb_DataSource" dataDxfId="9"/>
    <tableColumn id="10" xr3:uid="{809829CC-7B84-4446-BABF-24427B72D45F}" name="#Table_Join" dataDxfId="8"/>
    <tableColumn id="11" xr3:uid="{61CC0A8A-BE14-4D3E-B497-92E7DC47CA3C}" name="PQJoin#Table_Join" dataDxfId="7"/>
    <tableColumn id="12" xr3:uid="{F89414E8-B081-4F47-B4C4-85D153D9AD3D}" name="PQJoinLS_Proto" dataDxfId="6"/>
    <tableColumn id="13" xr3:uid="{67175DCC-588A-428A-B08C-C631C7D8D179}" name="PQJoinOPENROWSET" dataDxfId="5"/>
    <tableColumn id="14" xr3:uid="{84F245BA-F031-4EDC-ADFC-848E7547DDE2}" name="PQExcelUnion" dataDxfId="4"/>
    <tableColumn id="15" xr3:uid="{31324BFC-05C2-41D9-9E65-C8AF22E80091}" name="PQCurrentWB" dataDxfId="3"/>
    <tableColumn id="17" xr3:uid="{F2FEEB0C-940D-48BB-B3C5-D562D6136FA7}" name="PQExcelUnionRemote" dataDxfId="2"/>
    <tableColumn id="18" xr3:uid="{F18783AD-8021-47DB-886A-7D3CD0AE52ED}" name="PQRemoteWB" dataDxfId="1"/>
    <tableColumn id="19" xr3:uid="{D99709EA-A4A5-4702-9A08-C9D330A12351}" name="Default" dataDxfId="0"/>
  </tableColumns>
  <tableStyleInfo name="TableStyleMedium2 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EFA34-18F9-46C2-A5B4-AE9ED6E7407C}">
  <sheetPr>
    <pageSetUpPr fitToPage="1"/>
  </sheetPr>
  <dimension ref="A1:K10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52" sqref="I52:I53"/>
    </sheetView>
  </sheetViews>
  <sheetFormatPr defaultRowHeight="14.4" x14ac:dyDescent="0.3"/>
  <cols>
    <col min="1" max="1" width="34.109375" bestFit="1" customWidth="1"/>
    <col min="2" max="2" width="11.77734375" customWidth="1"/>
    <col min="3" max="3" width="11.88671875" customWidth="1"/>
    <col min="4" max="4" width="11.77734375" customWidth="1"/>
    <col min="5" max="5" width="34.109375" bestFit="1" customWidth="1"/>
    <col min="6" max="6" width="30.88671875" bestFit="1" customWidth="1"/>
    <col min="7" max="7" width="24.33203125" bestFit="1" customWidth="1"/>
    <col min="8" max="8" width="11.77734375" customWidth="1"/>
    <col min="9" max="11" width="30.77734375" customWidth="1"/>
  </cols>
  <sheetData>
    <row r="1" spans="1:11" x14ac:dyDescent="0.3">
      <c r="A1" t="s">
        <v>107</v>
      </c>
    </row>
    <row r="2" spans="1:11" x14ac:dyDescent="0.3">
      <c r="A2" s="11" t="s">
        <v>40</v>
      </c>
      <c r="B2" s="12" t="s">
        <v>79</v>
      </c>
      <c r="C2" s="12" t="s">
        <v>80</v>
      </c>
      <c r="D2" s="12" t="s">
        <v>81</v>
      </c>
      <c r="E2" s="12" t="s">
        <v>82</v>
      </c>
      <c r="F2" s="12" t="s">
        <v>59</v>
      </c>
      <c r="G2" s="12" t="s">
        <v>78</v>
      </c>
      <c r="H2" s="12" t="s">
        <v>102</v>
      </c>
      <c r="I2" s="13" t="s">
        <v>41</v>
      </c>
      <c r="J2" s="12" t="s">
        <v>112</v>
      </c>
      <c r="K2" s="12" t="s">
        <v>125</v>
      </c>
    </row>
    <row r="3" spans="1:11" x14ac:dyDescent="0.3">
      <c r="A3" s="8" t="s">
        <v>0</v>
      </c>
      <c r="B3" s="4" t="s">
        <v>79</v>
      </c>
      <c r="C3" s="4" t="s">
        <v>103</v>
      </c>
      <c r="D3" s="4" t="s">
        <v>103</v>
      </c>
      <c r="E3" s="4" t="s">
        <v>0</v>
      </c>
      <c r="F3" s="4" t="s">
        <v>104</v>
      </c>
      <c r="G3" s="4" t="s">
        <v>62</v>
      </c>
      <c r="H3" s="4" t="s">
        <v>103</v>
      </c>
      <c r="I3" s="10" t="s">
        <v>1</v>
      </c>
      <c r="J3" s="32" t="s">
        <v>113</v>
      </c>
      <c r="K3" s="32" t="s">
        <v>103</v>
      </c>
    </row>
    <row r="4" spans="1:11" x14ac:dyDescent="0.3">
      <c r="A4" s="8" t="s">
        <v>2</v>
      </c>
      <c r="B4" s="4" t="s">
        <v>79</v>
      </c>
      <c r="C4" s="4" t="s">
        <v>103</v>
      </c>
      <c r="D4" s="4" t="s">
        <v>103</v>
      </c>
      <c r="E4" s="4" t="s">
        <v>2</v>
      </c>
      <c r="F4" s="4" t="s">
        <v>42</v>
      </c>
      <c r="G4" s="4" t="s">
        <v>62</v>
      </c>
      <c r="H4" s="4" t="s">
        <v>103</v>
      </c>
      <c r="I4" s="10" t="s">
        <v>3</v>
      </c>
      <c r="J4" s="4" t="s">
        <v>113</v>
      </c>
      <c r="K4" s="4" t="s">
        <v>126</v>
      </c>
    </row>
    <row r="5" spans="1:11" x14ac:dyDescent="0.3">
      <c r="A5" s="8" t="s">
        <v>4</v>
      </c>
      <c r="B5" s="4" t="s">
        <v>79</v>
      </c>
      <c r="C5" s="4" t="s">
        <v>103</v>
      </c>
      <c r="D5" s="4" t="s">
        <v>103</v>
      </c>
      <c r="E5" s="4" t="s">
        <v>4</v>
      </c>
      <c r="F5" s="4" t="s">
        <v>42</v>
      </c>
      <c r="G5" s="4" t="s">
        <v>62</v>
      </c>
      <c r="H5" s="4" t="s">
        <v>103</v>
      </c>
      <c r="I5" s="10" t="s">
        <v>5</v>
      </c>
      <c r="J5" s="4" t="s">
        <v>113</v>
      </c>
      <c r="K5" s="4" t="s">
        <v>127</v>
      </c>
    </row>
    <row r="6" spans="1:11" x14ac:dyDescent="0.3">
      <c r="A6" s="8" t="s">
        <v>6</v>
      </c>
      <c r="B6" s="4" t="s">
        <v>79</v>
      </c>
      <c r="C6" s="4" t="s">
        <v>103</v>
      </c>
      <c r="D6" s="4" t="s">
        <v>103</v>
      </c>
      <c r="E6" s="4" t="s">
        <v>6</v>
      </c>
      <c r="F6" s="4" t="s">
        <v>6</v>
      </c>
      <c r="G6" s="4" t="s">
        <v>62</v>
      </c>
      <c r="H6" s="4" t="s">
        <v>103</v>
      </c>
      <c r="I6" s="10" t="s">
        <v>7</v>
      </c>
      <c r="J6" s="4" t="s">
        <v>113</v>
      </c>
      <c r="K6" s="4" t="s">
        <v>128</v>
      </c>
    </row>
    <row r="7" spans="1:11" x14ac:dyDescent="0.3">
      <c r="A7" s="8" t="s">
        <v>8</v>
      </c>
      <c r="B7" s="4" t="s">
        <v>79</v>
      </c>
      <c r="C7" s="4" t="s">
        <v>103</v>
      </c>
      <c r="D7" s="4" t="s">
        <v>103</v>
      </c>
      <c r="E7" s="4" t="s">
        <v>8</v>
      </c>
      <c r="F7" s="4" t="s">
        <v>8</v>
      </c>
      <c r="G7" s="4" t="s">
        <v>62</v>
      </c>
      <c r="H7" s="4" t="s">
        <v>103</v>
      </c>
      <c r="I7" s="10" t="s">
        <v>9</v>
      </c>
      <c r="J7" s="4" t="s">
        <v>113</v>
      </c>
      <c r="K7" s="4" t="s">
        <v>129</v>
      </c>
    </row>
    <row r="8" spans="1:11" x14ac:dyDescent="0.3">
      <c r="A8" s="8" t="s">
        <v>10</v>
      </c>
      <c r="B8" s="4" t="s">
        <v>79</v>
      </c>
      <c r="C8" s="4" t="s">
        <v>103</v>
      </c>
      <c r="D8" s="4" t="s">
        <v>103</v>
      </c>
      <c r="E8" s="4" t="s">
        <v>10</v>
      </c>
      <c r="F8" s="4" t="s">
        <v>104</v>
      </c>
      <c r="G8" s="4" t="s">
        <v>68</v>
      </c>
      <c r="H8" s="4" t="s">
        <v>103</v>
      </c>
      <c r="I8" s="10" t="s">
        <v>11</v>
      </c>
      <c r="J8" s="4" t="s">
        <v>114</v>
      </c>
      <c r="K8" s="4" t="s">
        <v>103</v>
      </c>
    </row>
    <row r="9" spans="1:11" x14ac:dyDescent="0.3">
      <c r="A9" s="8" t="s">
        <v>12</v>
      </c>
      <c r="B9" s="4" t="s">
        <v>103</v>
      </c>
      <c r="C9" s="4" t="s">
        <v>80</v>
      </c>
      <c r="D9" s="4" t="s">
        <v>103</v>
      </c>
      <c r="E9" s="4" t="s">
        <v>12</v>
      </c>
      <c r="F9" s="4" t="s">
        <v>52</v>
      </c>
      <c r="G9" s="4" t="s">
        <v>60</v>
      </c>
      <c r="H9" s="4" t="s">
        <v>103</v>
      </c>
      <c r="I9" s="10" t="s">
        <v>13</v>
      </c>
      <c r="J9" s="4" t="s">
        <v>115</v>
      </c>
      <c r="K9" s="4" t="s">
        <v>130</v>
      </c>
    </row>
    <row r="10" spans="1:11" x14ac:dyDescent="0.3">
      <c r="A10" s="8" t="s">
        <v>14</v>
      </c>
      <c r="B10" s="4" t="s">
        <v>103</v>
      </c>
      <c r="C10" s="4" t="s">
        <v>80</v>
      </c>
      <c r="D10" s="4" t="s">
        <v>103</v>
      </c>
      <c r="E10" s="4" t="s">
        <v>14</v>
      </c>
      <c r="F10" s="4" t="s">
        <v>47</v>
      </c>
      <c r="G10" s="4" t="s">
        <v>61</v>
      </c>
      <c r="H10" s="4" t="s">
        <v>103</v>
      </c>
      <c r="I10" s="10" t="s">
        <v>15</v>
      </c>
      <c r="J10" s="4" t="s">
        <v>116</v>
      </c>
      <c r="K10" s="4" t="s">
        <v>131</v>
      </c>
    </row>
    <row r="11" spans="1:11" x14ac:dyDescent="0.3">
      <c r="A11" s="9" t="s">
        <v>16</v>
      </c>
      <c r="B11" s="4" t="s">
        <v>103</v>
      </c>
      <c r="C11" s="4" t="s">
        <v>80</v>
      </c>
      <c r="D11" s="4" t="s">
        <v>103</v>
      </c>
      <c r="E11" s="4" t="s">
        <v>356</v>
      </c>
      <c r="F11" s="4" t="s">
        <v>16</v>
      </c>
      <c r="G11" s="4" t="s">
        <v>60</v>
      </c>
      <c r="H11" s="4" t="s">
        <v>103</v>
      </c>
      <c r="I11" s="10" t="s">
        <v>17</v>
      </c>
      <c r="J11" s="4" t="s">
        <v>115</v>
      </c>
      <c r="K11" s="4" t="s">
        <v>132</v>
      </c>
    </row>
    <row r="12" spans="1:11" x14ac:dyDescent="0.3">
      <c r="A12" s="8" t="s">
        <v>18</v>
      </c>
      <c r="B12" s="4"/>
      <c r="C12" s="4" t="s">
        <v>80</v>
      </c>
      <c r="D12" s="4" t="s">
        <v>103</v>
      </c>
      <c r="E12" s="6" t="s">
        <v>84</v>
      </c>
      <c r="F12" s="4" t="s">
        <v>46</v>
      </c>
      <c r="G12" s="4" t="s">
        <v>60</v>
      </c>
      <c r="H12" s="4" t="s">
        <v>103</v>
      </c>
      <c r="I12" s="10" t="s">
        <v>19</v>
      </c>
      <c r="J12" s="4" t="s">
        <v>115</v>
      </c>
      <c r="K12" s="4" t="s">
        <v>133</v>
      </c>
    </row>
    <row r="13" spans="1:11" x14ac:dyDescent="0.3">
      <c r="A13" s="9" t="s">
        <v>20</v>
      </c>
      <c r="B13" s="4" t="s">
        <v>103</v>
      </c>
      <c r="C13" s="4" t="s">
        <v>80</v>
      </c>
      <c r="D13" s="4" t="s">
        <v>103</v>
      </c>
      <c r="E13" s="5" t="s">
        <v>20</v>
      </c>
      <c r="F13" s="4" t="s">
        <v>20</v>
      </c>
      <c r="G13" s="4" t="s">
        <v>60</v>
      </c>
      <c r="H13" s="4" t="s">
        <v>103</v>
      </c>
      <c r="I13" s="10" t="s">
        <v>21</v>
      </c>
      <c r="J13" s="4" t="s">
        <v>115</v>
      </c>
      <c r="K13" s="4" t="s">
        <v>134</v>
      </c>
    </row>
    <row r="14" spans="1:11" x14ac:dyDescent="0.3">
      <c r="A14" s="8" t="s">
        <v>22</v>
      </c>
      <c r="B14" s="4" t="s">
        <v>103</v>
      </c>
      <c r="C14" s="4" t="s">
        <v>80</v>
      </c>
      <c r="D14" s="4" t="s">
        <v>103</v>
      </c>
      <c r="E14" s="4" t="s">
        <v>22</v>
      </c>
      <c r="F14" s="4" t="s">
        <v>52</v>
      </c>
      <c r="G14" s="4" t="s">
        <v>66</v>
      </c>
      <c r="H14" s="4" t="s">
        <v>103</v>
      </c>
      <c r="I14" s="10" t="s">
        <v>23</v>
      </c>
      <c r="J14" s="4" t="s">
        <v>117</v>
      </c>
      <c r="K14" s="4" t="s">
        <v>130</v>
      </c>
    </row>
    <row r="15" spans="1:11" x14ac:dyDescent="0.3">
      <c r="A15" s="8" t="s">
        <v>24</v>
      </c>
      <c r="B15" s="4" t="s">
        <v>103</v>
      </c>
      <c r="C15" s="4" t="s">
        <v>80</v>
      </c>
      <c r="D15" s="4" t="s">
        <v>103</v>
      </c>
      <c r="E15" s="4" t="s">
        <v>24</v>
      </c>
      <c r="F15" s="4" t="s">
        <v>46</v>
      </c>
      <c r="G15" s="4" t="s">
        <v>66</v>
      </c>
      <c r="H15" s="4" t="s">
        <v>103</v>
      </c>
      <c r="I15" s="10" t="s">
        <v>25</v>
      </c>
      <c r="J15" s="4" t="s">
        <v>117</v>
      </c>
      <c r="K15" s="4" t="s">
        <v>133</v>
      </c>
    </row>
    <row r="16" spans="1:11" x14ac:dyDescent="0.3">
      <c r="A16" s="8" t="s">
        <v>26</v>
      </c>
      <c r="B16" s="4" t="s">
        <v>103</v>
      </c>
      <c r="C16" s="4" t="s">
        <v>80</v>
      </c>
      <c r="D16" s="4" t="s">
        <v>103</v>
      </c>
      <c r="E16" s="4" t="s">
        <v>26</v>
      </c>
      <c r="F16" s="4" t="s">
        <v>52</v>
      </c>
      <c r="G16" s="4" t="s">
        <v>67</v>
      </c>
      <c r="H16" s="4" t="s">
        <v>103</v>
      </c>
      <c r="I16" s="10" t="s">
        <v>27</v>
      </c>
      <c r="J16" s="4" t="s">
        <v>118</v>
      </c>
      <c r="K16" s="4" t="s">
        <v>130</v>
      </c>
    </row>
    <row r="17" spans="1:11" x14ac:dyDescent="0.3">
      <c r="A17" s="8" t="s">
        <v>28</v>
      </c>
      <c r="B17" s="4" t="s">
        <v>103</v>
      </c>
      <c r="C17" s="4" t="s">
        <v>80</v>
      </c>
      <c r="D17" s="4" t="s">
        <v>103</v>
      </c>
      <c r="E17" s="4" t="s">
        <v>28</v>
      </c>
      <c r="F17" s="4" t="s">
        <v>20</v>
      </c>
      <c r="G17" s="4" t="s">
        <v>69</v>
      </c>
      <c r="H17" s="4" t="s">
        <v>103</v>
      </c>
      <c r="I17" s="10" t="s">
        <v>29</v>
      </c>
      <c r="J17" s="4" t="s">
        <v>119</v>
      </c>
      <c r="K17" s="4" t="s">
        <v>134</v>
      </c>
    </row>
    <row r="18" spans="1:11" x14ac:dyDescent="0.3">
      <c r="A18" s="8" t="s">
        <v>30</v>
      </c>
      <c r="B18" s="4" t="s">
        <v>103</v>
      </c>
      <c r="C18" s="4" t="s">
        <v>80</v>
      </c>
      <c r="D18" s="4" t="s">
        <v>103</v>
      </c>
      <c r="E18" s="4" t="s">
        <v>30</v>
      </c>
      <c r="F18" s="4" t="s">
        <v>104</v>
      </c>
      <c r="G18" s="4" t="s">
        <v>72</v>
      </c>
      <c r="H18" s="4" t="s">
        <v>103</v>
      </c>
      <c r="I18" s="10" t="s">
        <v>31</v>
      </c>
      <c r="J18" s="4" t="s">
        <v>120</v>
      </c>
      <c r="K18" s="4" t="s">
        <v>135</v>
      </c>
    </row>
    <row r="19" spans="1:11" x14ac:dyDescent="0.3">
      <c r="A19" s="8" t="s">
        <v>32</v>
      </c>
      <c r="B19" s="4" t="s">
        <v>103</v>
      </c>
      <c r="C19" s="4" t="s">
        <v>80</v>
      </c>
      <c r="D19" s="4" t="s">
        <v>103</v>
      </c>
      <c r="E19" s="4" t="s">
        <v>32</v>
      </c>
      <c r="F19" s="4" t="s">
        <v>104</v>
      </c>
      <c r="G19" s="4" t="s">
        <v>73</v>
      </c>
      <c r="H19" s="4" t="s">
        <v>103</v>
      </c>
      <c r="I19" s="10" t="s">
        <v>33</v>
      </c>
      <c r="J19" s="4" t="s">
        <v>121</v>
      </c>
      <c r="K19" s="4" t="s">
        <v>135</v>
      </c>
    </row>
    <row r="20" spans="1:11" x14ac:dyDescent="0.3">
      <c r="A20" s="8" t="s">
        <v>34</v>
      </c>
      <c r="B20" s="4" t="s">
        <v>79</v>
      </c>
      <c r="C20" s="4" t="s">
        <v>103</v>
      </c>
      <c r="D20" s="5" t="s">
        <v>81</v>
      </c>
      <c r="E20" s="4" t="s">
        <v>34</v>
      </c>
      <c r="F20" s="4" t="s">
        <v>104</v>
      </c>
      <c r="G20" s="4" t="s">
        <v>65</v>
      </c>
      <c r="H20" s="4" t="s">
        <v>103</v>
      </c>
      <c r="I20" s="10" t="s">
        <v>35</v>
      </c>
      <c r="J20" s="4" t="s">
        <v>122</v>
      </c>
      <c r="K20" s="4" t="s">
        <v>103</v>
      </c>
    </row>
    <row r="21" spans="1:11" ht="43.2" x14ac:dyDescent="0.3">
      <c r="A21" s="8" t="s">
        <v>36</v>
      </c>
      <c r="B21" s="4" t="s">
        <v>103</v>
      </c>
      <c r="C21" s="4" t="s">
        <v>103</v>
      </c>
      <c r="D21" s="5" t="s">
        <v>81</v>
      </c>
      <c r="E21" s="7" t="s">
        <v>105</v>
      </c>
      <c r="F21" s="4" t="s">
        <v>104</v>
      </c>
      <c r="G21" s="4" t="s">
        <v>71</v>
      </c>
      <c r="H21" s="4" t="s">
        <v>103</v>
      </c>
      <c r="I21" s="10" t="s">
        <v>37</v>
      </c>
      <c r="J21" s="4" t="s">
        <v>123</v>
      </c>
      <c r="K21" s="4" t="s">
        <v>135</v>
      </c>
    </row>
    <row r="22" spans="1:11" x14ac:dyDescent="0.3">
      <c r="A22" s="14" t="s">
        <v>38</v>
      </c>
      <c r="B22" s="15" t="s">
        <v>103</v>
      </c>
      <c r="C22" s="15" t="s">
        <v>103</v>
      </c>
      <c r="D22" s="16" t="s">
        <v>81</v>
      </c>
      <c r="E22" s="17" t="s">
        <v>90</v>
      </c>
      <c r="F22" s="15" t="s">
        <v>104</v>
      </c>
      <c r="G22" s="15" t="s">
        <v>75</v>
      </c>
      <c r="H22" s="15" t="s">
        <v>103</v>
      </c>
      <c r="I22" s="18" t="s">
        <v>39</v>
      </c>
      <c r="J22" s="15" t="s">
        <v>124</v>
      </c>
      <c r="K22" s="15" t="s">
        <v>135</v>
      </c>
    </row>
    <row r="24" spans="1:11" x14ac:dyDescent="0.3">
      <c r="A24" t="s">
        <v>108</v>
      </c>
    </row>
    <row r="25" spans="1:11" x14ac:dyDescent="0.3">
      <c r="A25" s="24" t="s">
        <v>59</v>
      </c>
      <c r="B25" s="12" t="s">
        <v>79</v>
      </c>
      <c r="C25" s="12" t="s">
        <v>80</v>
      </c>
      <c r="D25" s="12" t="s">
        <v>81</v>
      </c>
      <c r="E25" s="12" t="s">
        <v>82</v>
      </c>
      <c r="F25" s="12" t="s">
        <v>40</v>
      </c>
      <c r="G25" s="12" t="s">
        <v>78</v>
      </c>
      <c r="H25" s="12" t="s">
        <v>102</v>
      </c>
      <c r="I25" s="13" t="s">
        <v>41</v>
      </c>
      <c r="J25" s="12" t="s">
        <v>112</v>
      </c>
      <c r="K25" s="12" t="s">
        <v>125</v>
      </c>
    </row>
    <row r="26" spans="1:11" x14ac:dyDescent="0.3">
      <c r="A26" s="23" t="s">
        <v>42</v>
      </c>
      <c r="B26" s="4" t="str">
        <f>IFERROR(INDEX(tblConnectionConfig[],MATCH(tblSQL[[#This Row],[SQL]],tblConnectionConfig[SQL],0),MATCH(B$25,tblConnectionConfig[#Headers],0)),"-")</f>
        <v>Access</v>
      </c>
      <c r="C26" s="4" t="str">
        <f>IFERROR(INDEX(tblConnectionConfig[],MATCH(tblSQL[[#This Row],[SQL]],tblConnectionConfig[SQL],0),MATCH(C$25,tblConnectionConfig[#Headers],0)),"Dir")</f>
        <v>-</v>
      </c>
      <c r="D26" s="4" t="str">
        <f>IFERROR(INDEX(tblConnectionConfig[],MATCH(tblSQL[[#This Row],[SQL]],tblConnectionConfig[SQL],0),MATCH(D$25,tblConnectionConfig[#Headers],0)),"-")</f>
        <v>-</v>
      </c>
      <c r="E26" s="4" t="s">
        <v>103</v>
      </c>
      <c r="F26" s="32"/>
      <c r="G26" s="4" t="s">
        <v>103</v>
      </c>
      <c r="H26" s="4" t="s">
        <v>103</v>
      </c>
      <c r="I26" s="4" t="str">
        <f>IFERROR(INDEX(tblConnectionConfig[],MATCH(tblSQL[[#This Row],[SQL]],tblConnectionConfig[SQL],0),MATCH(I$25,tblConnectionConfig[#Headers],0)),"-")</f>
        <v>MSAccess embedded SQL Excel StructTables UNION ALL to Pivot</v>
      </c>
      <c r="J26" s="4" t="e">
        <f>INDEX(tblSrcConnection[],MATCH("textjoin",tblSrcConnection[textjoin]),MATCH(tblSQL[[#This Row],[SQL]],tblSrcConnection[#Headers],0))</f>
        <v>#N/A</v>
      </c>
      <c r="K26" s="4" t="str">
        <f>INDEX(tblSrcSQL[],MATCH("textjoin",tblSrcSQL[textjoin]),MATCH(tblSQL[[#This Row],[SQL]],tblSrcSQL[#Headers],0))</f>
        <v>SELECT *   FROM   (SELECT * FROM rngGroup1   UNION ALL   SELECT * FROM rngGroup2   UNION ALL   SELECT * FROM rngGroup3)  AS [qGroupUnionAlias];</v>
      </c>
    </row>
    <row r="27" spans="1:11" x14ac:dyDescent="0.3">
      <c r="A27" s="23" t="s">
        <v>6</v>
      </c>
      <c r="B27" s="4" t="str">
        <f>IFERROR(INDEX(tblConnectionConfig[],MATCH(tblSQL[[#This Row],[SQL]],tblConnectionConfig[SQL],0),MATCH(B$25,tblConnectionConfig[#Headers],0)),"-")</f>
        <v>Access</v>
      </c>
      <c r="C27" s="4" t="str">
        <f>IFERROR(INDEX(tblConnectionConfig[],MATCH(tblSQL[[#This Row],[SQL]],tblConnectionConfig[SQL],0),MATCH(C$25,tblConnectionConfig[#Headers],0)),"Dir")</f>
        <v>-</v>
      </c>
      <c r="D27" s="4" t="str">
        <f>IFERROR(INDEX(tblConnectionConfig[],MATCH(tblSQL[[#This Row],[SQL]],tblConnectionConfig[SQL],0),MATCH(D$25,tblConnectionConfig[#Headers],0)),"-")</f>
        <v>-</v>
      </c>
      <c r="E27" s="4" t="s">
        <v>103</v>
      </c>
      <c r="F27" s="4" t="s">
        <v>103</v>
      </c>
      <c r="G27" s="4" t="s">
        <v>103</v>
      </c>
      <c r="H27" s="4" t="s">
        <v>103</v>
      </c>
      <c r="I27" s="4" t="str">
        <f>IFERROR(INDEX(tblConnectionConfig[],MATCH(tblSQL[[#This Row],[SQL]],tblConnectionConfig[SQL],0),MATCH(I$25,tblConnectionConfig[#Headers],0)),"-")</f>
        <v>MSAccess embedded SQL call stored QUERY SQL Excel StructTables SELECT/JOIN to Pivot</v>
      </c>
      <c r="J27" s="4" t="e">
        <f>INDEX(tblSrcConnection[],MATCH("textjoin",tblSrcConnection[textjoin]),MATCH(tblSQL[[#This Row],[SQL]],tblSrcConnection[#Headers],0))</f>
        <v>#N/A</v>
      </c>
      <c r="K27" s="4" t="str">
        <f>INDEX(tblSrcSQL[],MATCH("textjoin",tblSrcSQL[textjoin]),MATCH(tblSQL[[#This Row],[SQL]],tblSrcSQL[#Headers],0))</f>
        <v>SELECT * FROM spqProtoWrapper;</v>
      </c>
    </row>
    <row r="28" spans="1:11" x14ac:dyDescent="0.3">
      <c r="A28" s="23" t="s">
        <v>8</v>
      </c>
      <c r="B28" s="4" t="str">
        <f>IFERROR(INDEX(tblConnectionConfig[],MATCH(tblSQL[[#This Row],[SQL]],tblConnectionConfig[SQL],0),MATCH(B$25,tblConnectionConfig[#Headers],0)),"-")</f>
        <v>Access</v>
      </c>
      <c r="C28" s="4" t="str">
        <f>IFERROR(INDEX(tblConnectionConfig[],MATCH(tblSQL[[#This Row],[SQL]],tblConnectionConfig[SQL],0),MATCH(C$25,tblConnectionConfig[#Headers],0)),"Dir")</f>
        <v>-</v>
      </c>
      <c r="D28" s="4" t="str">
        <f>IFERROR(INDEX(tblConnectionConfig[],MATCH(tblSQL[[#This Row],[SQL]],tblConnectionConfig[SQL],0),MATCH(D$25,tblConnectionConfig[#Headers],0)),"-")</f>
        <v>-</v>
      </c>
      <c r="E28" s="4" t="s">
        <v>103</v>
      </c>
      <c r="F28" s="4" t="s">
        <v>103</v>
      </c>
      <c r="G28" s="4" t="s">
        <v>103</v>
      </c>
      <c r="H28" s="4" t="s">
        <v>103</v>
      </c>
      <c r="I28" s="4" t="str">
        <f>IFERROR(INDEX(tblConnectionConfig[],MATCH(tblSQL[[#This Row],[SQL]],tblConnectionConfig[SQL],0),MATCH(I$25,tblConnectionConfig[#Headers],0)),"-")</f>
        <v>MSAccess embedded SQL Excel StructTables SELECT/JOIN to Pivot</v>
      </c>
      <c r="J28" s="4" t="e">
        <f>INDEX(tblSrcConnection[],MATCH("textjoin",tblSrcConnection[textjoin]),MATCH(tblSQL[[#This Row],[SQL]],tblSrcConnection[#Headers],0))</f>
        <v>#N/A</v>
      </c>
      <c r="K28" s="4" t="str">
        <f>INDEX(tblSrcSQL[],MATCH("textjoin",tblSrcSQL[textjoin]),MATCH(tblSQL[[#This Row],[SQL]],tblSrcSQL[#Headers],0))</f>
        <v>SELECT rngAlloc.*, rngBOM.*, rngBuilds.*, rngDates.*, rngElements.*,            [rngAlloc.akQty]*[rngBOM.bmSubQty] AS QtyExt,            [rngAlloc.akQty]*[rngBOM.bmSubQty]*[rngBOM.bmSubCost] AS CostExt   FROM (((rngAlloc   LEFT JOIN rngBOM ON rngAlloc.akAllocRevKey = rngBOM.bmBOMItemKeyIn)   LEFT JOIN rngDates ON rngBOM.bmBOMItemKeyOut = rngDates.daSchedItemRevKey)   LEFT JOIN rngBuilds ON rngDates.daSchedItemRevKey = rngBuilds.bdBuildRevKey)   LEFT JOIN rngElements ON rngBOM.bmBOMItemKey = rngElements.emElementItemKey;</v>
      </c>
    </row>
    <row r="29" spans="1:11" x14ac:dyDescent="0.3">
      <c r="A29" s="23" t="s">
        <v>43</v>
      </c>
      <c r="B29" s="4" t="str">
        <f>IFERROR(INDEX(tblConnectionConfig[],MATCH(tblSQL[[#This Row],[SQL]],tblConnectionConfig[SQL],0),MATCH(B$25,tblConnectionConfig[#Headers],0)),"-")</f>
        <v>-</v>
      </c>
      <c r="C29" s="4" t="str">
        <f>IFERROR(INDEX(tblConnectionConfig[],MATCH(tblSQL[[#This Row],[SQL]],tblConnectionConfig[SQL],0),MATCH(C$25,tblConnectionConfig[#Headers],0)),"Dir")</f>
        <v>Dir</v>
      </c>
      <c r="D29" s="4" t="str">
        <f>IFERROR(INDEX(tblConnectionConfig[],MATCH(tblSQL[[#This Row],[SQL]],tblConnectionConfig[SQL],0),MATCH(D$25,tblConnectionConfig[#Headers],0)),"-")</f>
        <v>-</v>
      </c>
      <c r="E29" s="4" t="s">
        <v>103</v>
      </c>
      <c r="F29" s="4" t="s">
        <v>103</v>
      </c>
      <c r="G29" s="4" t="s">
        <v>103</v>
      </c>
      <c r="H29" s="4" t="s">
        <v>103</v>
      </c>
      <c r="I29" s="4" t="str">
        <f>IFERROR(INDEX(tblConnectionConfig[],MATCH(tblSQL[[#This Row],[SQL]],tblConnectionConfig[SQL],0),MATCH(I$25,tblConnectionConfig[#Headers],0)),"-")</f>
        <v>-</v>
      </c>
      <c r="J29" s="4" t="e">
        <f>INDEX(tblSrcConnection[],MATCH("textjoin",tblSrcConnection[textjoin]),MATCH(tblSQL[[#This Row],[SQL]],tblSrcConnection[#Headers],0))</f>
        <v>#N/A</v>
      </c>
      <c r="K29" s="4" t="str">
        <f>INDEX(tblSrcSQL[],MATCH("textjoin",tblSrcSQL[textjoin]),MATCH(tblSQL[[#This Row],[SQL]],tblSrcSQL[#Headers],0))</f>
        <v>/*  SQL Server Set ROLE membership and permissions  */   USE DesktopDB;   GO   /* #VBTEXTJOIN: EXPORT; */   /* Create ROLE [Developer] */   IF DATABASE_PRINCIPAL_ID( [Developer] ) IS NULL        BEGIN CREATE ROLE [Developer] AUTHORIZATION db_securityadmin END;   GO   /* Set Role Attributes on each database */   USE DesktopDB;   GO        GRANT CONTROL ON SCHEMA::dbo TO [Developer] WITH GRANT OPTION;        /* CONTROL implies ALTER, DELETE, EXECUTE, INSERT, SELECT,             UPDATE, VIEW DEFINITION */        GO        /* Add MEMBERs to the ROLEs for each database */   ALTER ROLE [Public] ADD MEMBER Owner;   ALTER ROLE Developer ADD MEMBER Owner;   ALTER ROLE db_owner ADD MEMBER Owner;   ALTER ROLE db_ddladmin ADD MEMBER Owner;   //  ALTER ROLE [Public] ADD MEMBER Owner;   //  ALTER ROLE Developer ADD MEMBER Owner;   //  ALTER ROLE db_owner ADD MEMBER Owner;   //  ALTER ROLE db_ddladmin ADD MEMBER Owner;</v>
      </c>
    </row>
    <row r="30" spans="1:11" x14ac:dyDescent="0.3">
      <c r="A30" s="23" t="s">
        <v>44</v>
      </c>
      <c r="B30" s="4" t="str">
        <f>IFERROR(INDEX(tblConnectionConfig[],MATCH(tblSQL[[#This Row],[SQL]],tblConnectionConfig[SQL],0),MATCH(B$25,tblConnectionConfig[#Headers],0)),"-")</f>
        <v>-</v>
      </c>
      <c r="C30" s="4" t="str">
        <f>IFERROR(INDEX(tblConnectionConfig[],MATCH(tblSQL[[#This Row],[SQL]],tblConnectionConfig[SQL],0),MATCH(C$25,tblConnectionConfig[#Headers],0)),"Dir")</f>
        <v>Dir</v>
      </c>
      <c r="D30" s="4" t="str">
        <f>IFERROR(INDEX(tblConnectionConfig[],MATCH(tblSQL[[#This Row],[SQL]],tblConnectionConfig[SQL],0),MATCH(D$25,tblConnectionConfig[#Headers],0)),"-")</f>
        <v>-</v>
      </c>
      <c r="E30" s="4" t="s">
        <v>103</v>
      </c>
      <c r="F30" s="4" t="s">
        <v>103</v>
      </c>
      <c r="G30" s="4" t="s">
        <v>103</v>
      </c>
      <c r="H30" s="4" t="s">
        <v>103</v>
      </c>
      <c r="I30" s="4" t="str">
        <f>IFERROR(INDEX(tblConnectionConfig[],MATCH(tblSQL[[#This Row],[SQL]],tblConnectionConfig[SQL],0),MATCH(I$25,tblConnectionConfig[#Headers],0)),"-")</f>
        <v>-</v>
      </c>
      <c r="J30" s="4" t="e">
        <f>INDEX(tblSrcConnection[],MATCH("textjoin",tblSrcConnection[textjoin]),MATCH(tblSQL[[#This Row],[SQL]],tblSrcConnection[#Headers],0))</f>
        <v>#N/A</v>
      </c>
      <c r="K30" s="4" t="str">
        <f>INDEX(tblSrcSQL[],MATCH("textjoin",tblSrcSQL[textjoin]),MATCH(tblSQL[[#This Row],[SQL]],tblSrcSQL[#Headers],0))</f>
        <v>/*  SQL Server DROP and replace spConfigACE  */   USE DesktopDB;   GO   /* #VBTEXTJOIN: EXPORTWITH dbo; */   SET ANSI_NULLS ON   GO   SET QUOTED_IDENTIFIER ON   GO   DROP PROCEDURE IF EXISTS dbo.spConfigACE;   GO   CREATE PROCEDURE dbo.spConfigACE AS   BEGIN   /* Configure OLEDB */   EXEC sp_configure     @configname='Show Advanced Options',     @configvalue=1;   RECONFIGURE WITH OverRide;   EXEC sp_configure     @configname='Ad Hoc Distributed Queries',     @configvalue=1;   RECONFIGURE WITH OverRide;   EXEC master.sys.sp_MSset_oledb_prop     @provider_name=N'Microsoft.ACE.OLEDB.12.0',     @property_name=N'AllowInProcess',     @property_value=1;   EXEC master.sys.sp_MSset_oledb_prop     @provider_name=N'Microsoft.ACE.OLEDB.12.0',     @property_name=N'DynamicParameters',     @property_value=1;   END;</v>
      </c>
    </row>
    <row r="31" spans="1:11" x14ac:dyDescent="0.3">
      <c r="A31" s="23" t="s">
        <v>45</v>
      </c>
      <c r="B31" s="4" t="str">
        <f>IFERROR(INDEX(tblConnectionConfig[],MATCH(tblSQL[[#This Row],[SQL]],tblConnectionConfig[SQL],0),MATCH(B$25,tblConnectionConfig[#Headers],0)),"-")</f>
        <v>-</v>
      </c>
      <c r="C31" s="4" t="str">
        <f>IFERROR(INDEX(tblConnectionConfig[],MATCH(tblSQL[[#This Row],[SQL]],tblConnectionConfig[SQL],0),MATCH(C$25,tblConnectionConfig[#Headers],0)),"Dir")</f>
        <v>Dir</v>
      </c>
      <c r="D31" s="4" t="str">
        <f>IFERROR(INDEX(tblConnectionConfig[],MATCH(tblSQL[[#This Row],[SQL]],tblConnectionConfig[SQL],0),MATCH(D$25,tblConnectionConfig[#Headers],0)),"-")</f>
        <v>-</v>
      </c>
      <c r="E31" s="4" t="s">
        <v>103</v>
      </c>
      <c r="F31" s="4" t="s">
        <v>103</v>
      </c>
      <c r="G31" s="4" t="s">
        <v>103</v>
      </c>
      <c r="H31" s="4" t="s">
        <v>103</v>
      </c>
      <c r="I31" s="4" t="str">
        <f>IFERROR(INDEX(tblConnectionConfig[],MATCH(tblSQL[[#This Row],[SQL]],tblConnectionConfig[SQL],0),MATCH(I$25,tblConnectionConfig[#Headers],0)),"-")</f>
        <v>-</v>
      </c>
      <c r="J31" s="4" t="e">
        <f>INDEX(tblSrcConnection[],MATCH("textjoin",tblSrcConnection[textjoin]),MATCH(tblSQL[[#This Row],[SQL]],tblSrcConnection[#Headers],0))</f>
        <v>#N/A</v>
      </c>
      <c r="K31" s="4" t="str">
        <f>INDEX(tblSrcSQL[],MATCH("textjoin",tblSrcSQL[textjoin]),MATCH(tblSQL[[#This Row],[SQL]],tblSrcSQL[#Headers],0))</f>
        <v>/*  SQL Server EXEC DROP and replace spConfigACE  */   EXEC dbo.spConfigACE</v>
      </c>
    </row>
    <row r="32" spans="1:11" x14ac:dyDescent="0.3">
      <c r="A32" s="33" t="s">
        <v>46</v>
      </c>
      <c r="B32" s="6" t="s">
        <v>103</v>
      </c>
      <c r="C32" s="6" t="str">
        <f>IFERROR(INDEX(tblConnectionConfig[],MATCH(tblSQL[[#This Row],[SQL]],tblConnectionConfig[SQL],0),MATCH(C$25,tblConnectionConfig[#Headers],0)),"Dir")</f>
        <v>SQL Server</v>
      </c>
      <c r="D32" s="6" t="str">
        <f>IFERROR(INDEX(tblConnectionConfig[],MATCH(tblSQL[[#This Row],[SQL]],tblConnectionConfig[SQL],0),MATCH(D$25,tblConnectionConfig[#Headers],0)),"-")</f>
        <v>-</v>
      </c>
      <c r="E32" s="6" t="s">
        <v>103</v>
      </c>
      <c r="F32" s="6" t="s">
        <v>103</v>
      </c>
      <c r="G32" s="6" t="s">
        <v>103</v>
      </c>
      <c r="H32" s="6" t="s">
        <v>103</v>
      </c>
      <c r="I32" s="6" t="str">
        <f>IFERROR(INDEX(tblConnectionConfig[],MATCH(tblSQL[[#This Row],[SQL]],tblConnectionConfig[SQL],0),MATCH(I$25,tblConnectionConfig[#Headers],0)),"-")</f>
        <v>SQL Server embedded SQL SELECT Excel Worksheet OPENROWSET to StructTable</v>
      </c>
      <c r="J32" s="6" t="e">
        <f>INDEX(tblSrcConnection[],MATCH("textjoin",tblSrcConnection[textjoin]),MATCH(tblSQL[[#This Row],[SQL]],tblSrcConnection[#Headers],0))</f>
        <v>#N/A</v>
      </c>
      <c r="K32" s="6" t="str">
        <f>INDEX(tblSrcSQL[],MATCH("textjoin",tblSrcSQL[textjoin]),MATCH(tblSQL[[#This Row],[SQL]],tblSrcSQL[#Headers],0))</f>
        <v>/*  SQL Server Embedded OPENROWSET Excel Worksheet  */   /* Configure Microsoft.ACE.OLEDB.XX.0 */   /* EXEC dbo.spConfigACE; */   SELECT * FROM OPENROWSET('Microsoft.ACE.OLEDB.12.0','Excel 12.0;   Database=C:\users\Owner\Desktop\P0001_Rollup.xlsx;HDR=YES',   [Task_Table1$]);</v>
      </c>
    </row>
    <row r="33" spans="1:11" x14ac:dyDescent="0.3">
      <c r="A33" s="33" t="s">
        <v>47</v>
      </c>
      <c r="B33" s="6" t="str">
        <f>IFERROR(INDEX(tblConnectionConfig[],MATCH(tblSQL[[#This Row],[SQL]],tblConnectionConfig[SQL],0),MATCH(B$25,tblConnectionConfig[#Headers],0)),"-")</f>
        <v>-</v>
      </c>
      <c r="C33" s="6" t="str">
        <f>IFERROR(INDEX(tblConnectionConfig[],MATCH(tblSQL[[#This Row],[SQL]],tblConnectionConfig[SQL],0),MATCH(C$25,tblConnectionConfig[#Headers],0)),"Dir")</f>
        <v>SQL Server</v>
      </c>
      <c r="D33" s="6" t="str">
        <f>IFERROR(INDEX(tblConnectionConfig[],MATCH(tblSQL[[#This Row],[SQL]],tblConnectionConfig[SQL],0),MATCH(D$25,tblConnectionConfig[#Headers],0)),"-")</f>
        <v>-</v>
      </c>
      <c r="E33" s="6" t="s">
        <v>103</v>
      </c>
      <c r="F33" s="6" t="s">
        <v>103</v>
      </c>
      <c r="G33" s="6" t="s">
        <v>103</v>
      </c>
      <c r="H33" s="6" t="s">
        <v>103</v>
      </c>
      <c r="I33" s="6" t="str">
        <f>IFERROR(INDEX(tblConnectionConfig[],MATCH(tblSQL[[#This Row],[SQL]],tblConnectionConfig[SQL],0),MATCH(I$25,tblConnectionConfig[#Headers],0)),"-")</f>
        <v>SQL Server embedded SQL Excel StructTables UNION ALL OPENROWSET to Pivot</v>
      </c>
      <c r="J33" s="6" t="e">
        <f>INDEX(tblSrcConnection[],MATCH("textjoin",tblSrcConnection[textjoin]),MATCH(tblSQL[[#This Row],[SQL]],tblSrcConnection[#Headers],0))</f>
        <v>#N/A</v>
      </c>
      <c r="K33" s="6" t="str">
        <f>INDEX(tblSrcSQL[],MATCH("textjoin",tblSrcSQL[textjoin]),MATCH(tblSQL[[#This Row],[SQL]],tblSrcSQL[#Headers],0))</f>
        <v>/*  SQL Server Embedded OPENROWSET UNION ALL  */   /* Configure Microsoft.ACE.OLEDB.XX.0 */   /*  EXEC dbo.spConfigACE;  */   SELECT qGroupUnionAlias.* FROM   (SELECT * FROM OPENROWSET('Microsoft.ACE.OLEDB.12.0','Excel 12.0;   Database=C:\users\Owner\Desktop\ToolSource.xlsm;HDR=YES',   rngGroup1)   UNION ALL   SELECT * FROM OPENROWSET('Microsoft.ACE.OLEDB.12.0','Excel 12.0;   Database=C:\users\Owner\Desktop\ToolSource.xlsm;HDR=YES',   rngGroup2)   UNION ALL   SELECT * FROM OPENROWSET('Microsoft.ACE.OLEDB.12.0','Excel 12.0;   Database=C:\users\Owner\Desktop\ToolSource.xlsm;HDR=YES',   rngGroup3))   AS qGroupUnionAlias;</v>
      </c>
    </row>
    <row r="34" spans="1:11" x14ac:dyDescent="0.3">
      <c r="A34" s="23" t="s">
        <v>48</v>
      </c>
      <c r="B34" s="4" t="str">
        <f>IFERROR(INDEX(tblConnectionConfig[],MATCH(tblSQL[[#This Row],[SQL]],tblConnectionConfig[SQL],0),MATCH(B$25,tblConnectionConfig[#Headers],0)),"-")</f>
        <v>-</v>
      </c>
      <c r="C34" s="4" t="str">
        <f>IFERROR(INDEX(tblConnectionConfig[],MATCH(tblSQL[[#This Row],[SQL]],tblConnectionConfig[SQL],0),MATCH(C$25,tblConnectionConfig[#Headers],0)),"Dir")</f>
        <v>Dir</v>
      </c>
      <c r="D34" s="4" t="str">
        <f>IFERROR(INDEX(tblConnectionConfig[],MATCH(tblSQL[[#This Row],[SQL]],tblConnectionConfig[SQL],0),MATCH(D$25,tblConnectionConfig[#Headers],0)),"-")</f>
        <v>-</v>
      </c>
      <c r="E34" s="4" t="s">
        <v>103</v>
      </c>
      <c r="F34" s="4" t="s">
        <v>103</v>
      </c>
      <c r="G34" s="4" t="s">
        <v>103</v>
      </c>
      <c r="H34" s="4" t="s">
        <v>103</v>
      </c>
      <c r="I34" s="4" t="str">
        <f>IFERROR(INDEX(tblConnectionConfig[],MATCH(tblSQL[[#This Row],[SQL]],tblConnectionConfig[SQL],0),MATCH(I$25,tblConnectionConfig[#Headers],0)),"-")</f>
        <v>-</v>
      </c>
      <c r="J34" s="4" t="e">
        <f>INDEX(tblSrcConnection[],MATCH("textjoin",tblSrcConnection[textjoin]),MATCH(tblSQL[[#This Row],[SQL]],tblSrcConnection[#Headers],0))</f>
        <v>#N/A</v>
      </c>
      <c r="K34" s="4" t="str">
        <f>INDEX(tblSrcSQL[],MATCH("textjoin",tblSrcSQL[textjoin]),MATCH(tblSQL[[#This Row],[SQL]],tblSrcSQL[#Headers],0))</f>
        <v>/*  SQL Server DROP OPENROWSET spUnionGroupMerge  */   USE DesktopDB;   GO   /* #VBTEXTJOIN: EXPORTWITH dbo; */   DROP PROCEDURE IF EXISTS dbo.spUnionGroupToolSource;</v>
      </c>
    </row>
    <row r="35" spans="1:11" x14ac:dyDescent="0.3">
      <c r="A35" s="23" t="s">
        <v>49</v>
      </c>
      <c r="B35" s="4" t="str">
        <f>IFERROR(INDEX(tblConnectionConfig[],MATCH(tblSQL[[#This Row],[SQL]],tblConnectionConfig[SQL],0),MATCH(B$25,tblConnectionConfig[#Headers],0)),"-")</f>
        <v>-</v>
      </c>
      <c r="C35" s="4" t="str">
        <f>IFERROR(INDEX(tblConnectionConfig[],MATCH(tblSQL[[#This Row],[SQL]],tblConnectionConfig[SQL],0),MATCH(C$25,tblConnectionConfig[#Headers],0)),"Dir")</f>
        <v>Dir</v>
      </c>
      <c r="D35" s="4" t="str">
        <f>IFERROR(INDEX(tblConnectionConfig[],MATCH(tblSQL[[#This Row],[SQL]],tblConnectionConfig[SQL],0),MATCH(D$25,tblConnectionConfig[#Headers],0)),"-")</f>
        <v>-</v>
      </c>
      <c r="E35" s="4" t="s">
        <v>103</v>
      </c>
      <c r="F35" s="4" t="s">
        <v>103</v>
      </c>
      <c r="G35" s="4" t="s">
        <v>103</v>
      </c>
      <c r="H35" s="4" t="s">
        <v>103</v>
      </c>
      <c r="I35" s="4" t="str">
        <f>IFERROR(INDEX(tblConnectionConfig[],MATCH(tblSQL[[#This Row],[SQL]],tblConnectionConfig[SQL],0),MATCH(I$25,tblConnectionConfig[#Headers],0)),"-")</f>
        <v>-</v>
      </c>
      <c r="J35" s="4" t="e">
        <f>INDEX(tblSrcConnection[],MATCH("textjoin",tblSrcConnection[textjoin]),MATCH(tblSQL[[#This Row],[SQL]],tblSrcConnection[#Headers],0))</f>
        <v>#N/A</v>
      </c>
      <c r="K35" s="4" t="str">
        <f>INDEX(tblSrcSQL[],MATCH("textjoin",tblSrcSQL[textjoin]),MATCH(tblSQL[[#This Row],[SQL]],tblSrcSQL[#Headers],0))</f>
        <v>/*  SQL Server DROP and replace OPENROWSET spUnionGroupMerge  */   USE DesktopDB;   GO   /* #VBTEXTJOIN: EXPORTWITH dbo; */   SET ANSI_NULLS ON   GO   SET QUOTED_IDENTIFIER ON   GO   DROP PROCEDURE IF EXISTS dbo.spUnionGroupToolSource;   GO   CREATE PROCEDURE dbo.spUnionGroupToolSource AS   BEGIN   SET NOCOUNT ON;   /* Configure Microsoft.ACE.OLEDB.XX.0 */   EXEC dbo.spConfigACE;   /* Create UNION of tables specified */   SELECT qGroupUnionAlias.* FROM   (SELECT * FROM OPENROWSET('Microsoft.ACE.OLEDB.12.0','Excel 12.0;   Database=C:\users\Owner\Desktop\ToolSource.xlsm;HDR=YES',   rngGroup1)   UNION ALL   SELECT * FROM OPENROWSET('Microsoft.ACE.OLEDB.12.0','Excel 12.0;   Database=C:\users\Owner\Desktop\ToolSource.xlsm;HDR=YES',   rngGroup2)   UNION ALL   SELECT * FROM OPENROWSET('Microsoft.ACE.OLEDB.12.0','Excel 12.0;   Database=C:\users\Owner\Desktop\ToolSource.xlsm;HDR=YES',   rngGroup3))   AS qGroupUnionAlias;   END;</v>
      </c>
    </row>
    <row r="36" spans="1:11" x14ac:dyDescent="0.3">
      <c r="A36" s="23" t="s">
        <v>50</v>
      </c>
      <c r="B36" s="4" t="str">
        <f>IFERROR(INDEX(tblConnectionConfig[],MATCH(tblSQL[[#This Row],[SQL]],tblConnectionConfig[SQL],0),MATCH(B$25,tblConnectionConfig[#Headers],0)),"-")</f>
        <v>-</v>
      </c>
      <c r="C36" s="4" t="str">
        <f>IFERROR(INDEX(tblConnectionConfig[],MATCH(tblSQL[[#This Row],[SQL]],tblConnectionConfig[SQL],0),MATCH(C$25,tblConnectionConfig[#Headers],0)),"Dir")</f>
        <v>Dir</v>
      </c>
      <c r="D36" s="4" t="str">
        <f>IFERROR(INDEX(tblConnectionConfig[],MATCH(tblSQL[[#This Row],[SQL]],tblConnectionConfig[SQL],0),MATCH(D$25,tblConnectionConfig[#Headers],0)),"-")</f>
        <v>-</v>
      </c>
      <c r="E36" s="4" t="s">
        <v>103</v>
      </c>
      <c r="F36" s="4" t="s">
        <v>103</v>
      </c>
      <c r="G36" s="4" t="s">
        <v>103</v>
      </c>
      <c r="H36" s="4" t="s">
        <v>103</v>
      </c>
      <c r="I36" s="4" t="str">
        <f>IFERROR(INDEX(tblConnectionConfig[],MATCH(tblSQL[[#This Row],[SQL]],tblConnectionConfig[SQL],0),MATCH(I$25,tblConnectionConfig[#Headers],0)),"-")</f>
        <v>-</v>
      </c>
      <c r="J36" s="4" t="e">
        <f>INDEX(tblSrcConnection[],MATCH("textjoin",tblSrcConnection[textjoin]),MATCH(tblSQL[[#This Row],[SQL]],tblSrcConnection[#Headers],0))</f>
        <v>#N/A</v>
      </c>
      <c r="K36" s="4" t="str">
        <f>INDEX(tblSrcSQL[],MATCH("textjoin",tblSrcSQL[textjoin]),MATCH(tblSQL[[#This Row],[SQL]],tblSrcSQL[#Headers],0))</f>
        <v xml:space="preserve">           USE DesktopDB;   GO   /* #VBTEXTJOIN: EXPORTWITH dbo; */   SET ANSI_NULLS ON   GO   SET QUOTED_IDENTIFIER ON   GO   /* Configure Microsoft.ACE.OLEDB.XX.0 */   EXEC dbo.spConfigACE;</v>
      </c>
    </row>
    <row r="37" spans="1:11" x14ac:dyDescent="0.3">
      <c r="A37" s="23" t="s">
        <v>51</v>
      </c>
      <c r="B37" s="4" t="str">
        <f>IFERROR(INDEX(tblConnectionConfig[],MATCH(tblSQL[[#This Row],[SQL]],tblConnectionConfig[SQL],0),MATCH(B$25,tblConnectionConfig[#Headers],0)),"-")</f>
        <v>-</v>
      </c>
      <c r="C37" s="4" t="str">
        <f>IFERROR(INDEX(tblConnectionConfig[],MATCH(tblSQL[[#This Row],[SQL]],tblConnectionConfig[SQL],0),MATCH(C$25,tblConnectionConfig[#Headers],0)),"Dir")</f>
        <v>Dir</v>
      </c>
      <c r="D37" s="4" t="str">
        <f>IFERROR(INDEX(tblConnectionConfig[],MATCH(tblSQL[[#This Row],[SQL]],tblConnectionConfig[SQL],0),MATCH(D$25,tblConnectionConfig[#Headers],0)),"-")</f>
        <v>-</v>
      </c>
      <c r="E37" s="4" t="s">
        <v>103</v>
      </c>
      <c r="F37" s="4" t="s">
        <v>103</v>
      </c>
      <c r="G37" s="4" t="s">
        <v>103</v>
      </c>
      <c r="H37" s="4" t="s">
        <v>103</v>
      </c>
      <c r="I37" s="4" t="str">
        <f>IFERROR(INDEX(tblConnectionConfig[],MATCH(tblSQL[[#This Row],[SQL]],tblConnectionConfig[SQL],0),MATCH(I$25,tblConnectionConfig[#Headers],0)),"-")</f>
        <v>-</v>
      </c>
      <c r="J37" s="4" t="e">
        <f>INDEX(tblSrcConnection[],MATCH("textjoin",tblSrcConnection[textjoin]),MATCH(tblSQL[[#This Row],[SQL]],tblSrcConnection[#Headers],0))</f>
        <v>#N/A</v>
      </c>
      <c r="K37" s="4" t="str">
        <f>INDEX(tblSrcSQL[],MATCH("textjoin",tblSrcSQL[textjoin]),MATCH(tblSQL[[#This Row],[SQL]],tblSrcSQL[#Headers],0))</f>
        <v>/*  SQL Server EXEC OPEROWSET dbo.spUnionGroupMerge  */   USE DesktopDB;   GO   /* #VBTEXTJOIN: EXPORTWITH dbo; */   EXEC dbo.spUnionGroupToolSource;</v>
      </c>
    </row>
    <row r="38" spans="1:11" x14ac:dyDescent="0.3">
      <c r="A38" s="23" t="s">
        <v>52</v>
      </c>
      <c r="B38" s="4" t="str">
        <f>IFERROR(INDEX(tblConnectionConfig[],MATCH(tblSQL[[#This Row],[SQL]],tblConnectionConfig[SQL],0),MATCH(B$25,tblConnectionConfig[#Headers],0)),"-")</f>
        <v>-</v>
      </c>
      <c r="C38" s="4" t="str">
        <f>IFERROR(INDEX(tblConnectionConfig[],MATCH(tblSQL[[#This Row],[SQL]],tblConnectionConfig[SQL],0),MATCH(C$25,tblConnectionConfig[#Headers],0)),"Dir")</f>
        <v>SQL Server</v>
      </c>
      <c r="D38" s="4" t="str">
        <f>IFERROR(INDEX(tblConnectionConfig[],MATCH(tblSQL[[#This Row],[SQL]],tblConnectionConfig[SQL],0),MATCH(D$25,tblConnectionConfig[#Headers],0)),"-")</f>
        <v>-</v>
      </c>
      <c r="E38" s="4" t="s">
        <v>103</v>
      </c>
      <c r="F38" s="4" t="s">
        <v>103</v>
      </c>
      <c r="G38" s="4" t="s">
        <v>103</v>
      </c>
      <c r="H38" s="4" t="s">
        <v>103</v>
      </c>
      <c r="I38" s="4" t="str">
        <f>IFERROR(INDEX(tblConnectionConfig[],MATCH(tblSQL[[#This Row],[SQL]],tblConnectionConfig[SQL],0),MATCH(I$25,tblConnectionConfig[#Headers],0)),"-")</f>
        <v>SQL Server embedded call Stored Procedure SQL Excel StructTables UNION ALL OPENROWSET to Pivot</v>
      </c>
      <c r="J38" s="4" t="e">
        <f>INDEX(tblSrcConnection[],MATCH("textjoin",tblSrcConnection[textjoin]),MATCH(tblSQL[[#This Row],[SQL]],tblSrcConnection[#Headers],0))</f>
        <v>#N/A</v>
      </c>
      <c r="K38" s="4" t="str">
        <f>INDEX(tblSrcSQL[],MATCH("textjoin",tblSrcSQL[textjoin]),MATCH(tblSQL[[#This Row],[SQL]],tblSrcSQL[#Headers],0))</f>
        <v>/*  SQL Server EXEC no USE GO OPENROWSET dbo.spUnionGroupMerge  */   /* No USE...GO */   EXEC dbo.spUnionGroupToolSource;</v>
      </c>
    </row>
    <row r="39" spans="1:11" x14ac:dyDescent="0.3">
      <c r="A39" s="23" t="s">
        <v>53</v>
      </c>
      <c r="B39" s="4" t="str">
        <f>IFERROR(INDEX(tblConnectionConfig[],MATCH(tblSQL[[#This Row],[SQL]],tblConnectionConfig[SQL],0),MATCH(B$25,tblConnectionConfig[#Headers],0)),"-")</f>
        <v>-</v>
      </c>
      <c r="C39" s="4" t="str">
        <f>IFERROR(INDEX(tblConnectionConfig[],MATCH(tblSQL[[#This Row],[SQL]],tblConnectionConfig[SQL],0),MATCH(C$25,tblConnectionConfig[#Headers],0)),"Dir")</f>
        <v>Dir</v>
      </c>
      <c r="D39" s="4" t="str">
        <f>IFERROR(INDEX(tblConnectionConfig[],MATCH(tblSQL[[#This Row],[SQL]],tblConnectionConfig[SQL],0),MATCH(D$25,tblConnectionConfig[#Headers],0)),"-")</f>
        <v>-</v>
      </c>
      <c r="E39" s="4" t="s">
        <v>103</v>
      </c>
      <c r="F39" s="4" t="s">
        <v>103</v>
      </c>
      <c r="G39" s="4" t="s">
        <v>103</v>
      </c>
      <c r="H39" s="4" t="s">
        <v>103</v>
      </c>
      <c r="I39" s="4" t="str">
        <f>IFERROR(INDEX(tblConnectionConfig[],MATCH(tblSQL[[#This Row],[SQL]],tblConnectionConfig[SQL],0),MATCH(I$25,tblConnectionConfig[#Headers],0)),"-")</f>
        <v>-</v>
      </c>
      <c r="J39" s="4" t="e">
        <f>INDEX(tblSrcConnection[],MATCH("textjoin",tblSrcConnection[textjoin]),MATCH(tblSQL[[#This Row],[SQL]],tblSrcConnection[#Headers],0))</f>
        <v>#N/A</v>
      </c>
      <c r="K39" s="4" t="str">
        <f>INDEX(tblSrcSQL[],MATCH("textjoin",tblSrcSQL[textjoin]),MATCH(tblSQL[[#This Row],[SQL]],tblSrcSQL[#Headers],0))</f>
        <v>/*  SQL Server DROP and Replace LS to Merge.xlsm  */   USE DesktopDB;   GO   /* #VBTEXTJOIN: EXPORT; */   /* Configure Microsoft.ACE.OLEDB.XX.0 */   EXEC dbo.spConfigACE;   /* Drop Linked Server if already exists */   IF EXISTS (SELECT * FROM sys.servers WHERE name = N'LS_Desktop_ToolSource')   BEGIN   EXEC sp_dropserver   @server = N'LS_Desktop_ToolSource',   @droplogins = 'droplogins';   END   /* Create replacement Linked Server */   EXEC sp_addLinkedServer     @server= N'LS_Desktop_ToolSource',     @srvproduct= N'ACE 12.0',     @provider=N'Microsoft.ACE.OLEDB.12.0',     @datasrc= N'C:\users\Owner\Desktop\ToolSource.xlsm',     @location= NULL,     @provstr= 'Excel 12.0 Macro;HDR=YES;IMEX=1;',     @catalog= NULL;</v>
      </c>
    </row>
    <row r="40" spans="1:11" x14ac:dyDescent="0.3">
      <c r="A40" s="23" t="s">
        <v>54</v>
      </c>
      <c r="B40" s="4" t="str">
        <f>IFERROR(INDEX(tblConnectionConfig[],MATCH(tblSQL[[#This Row],[SQL]],tblConnectionConfig[SQL],0),MATCH(B$25,tblConnectionConfig[#Headers],0)),"-")</f>
        <v>-</v>
      </c>
      <c r="C40" s="4" t="str">
        <f>IFERROR(INDEX(tblConnectionConfig[],MATCH(tblSQL[[#This Row],[SQL]],tblConnectionConfig[SQL],0),MATCH(C$25,tblConnectionConfig[#Headers],0)),"Dir")</f>
        <v>Dir</v>
      </c>
      <c r="D40" s="4" t="str">
        <f>IFERROR(INDEX(tblConnectionConfig[],MATCH(tblSQL[[#This Row],[SQL]],tblConnectionConfig[SQL],0),MATCH(D$25,tblConnectionConfig[#Headers],0)),"-")</f>
        <v>-</v>
      </c>
      <c r="E40" s="4" t="s">
        <v>103</v>
      </c>
      <c r="F40" s="4" t="s">
        <v>103</v>
      </c>
      <c r="G40" s="4" t="s">
        <v>103</v>
      </c>
      <c r="H40" s="4" t="s">
        <v>103</v>
      </c>
      <c r="I40" s="4" t="str">
        <f>IFERROR(INDEX(tblConnectionConfig[],MATCH(tblSQL[[#This Row],[SQL]],tblConnectionConfig[SQL],0),MATCH(I$25,tblConnectionConfig[#Headers],0)),"-")</f>
        <v>-</v>
      </c>
      <c r="J40" s="4" t="e">
        <f>INDEX(tblSrcConnection[],MATCH("textjoin",tblSrcConnection[textjoin]),MATCH(tblSQL[[#This Row],[SQL]],tblSrcConnection[#Headers],0))</f>
        <v>#N/A</v>
      </c>
      <c r="K40" s="4" t="str">
        <f>INDEX(tblSrcSQL[],MATCH("textjoin",tblSrcSQL[textjoin]),MATCH(tblSQL[[#This Row],[SQL]],tblSrcSQL[#Headers],0))</f>
        <v>/*  SQL Server CREATE SP using LS UNION ALL Merge  */   USE DesktopDB;   GO   /* #VBTEXTJOIN: EXPORTWITH dbo; */   SET ANSI_NULLS ON   GO   SET QUOTED_IDENTIFIER ON   GO   DROP PROCEDURE IF EXISTS dbo.spUnionQueryLS_Desktop_ToolSource;   GO   CREATE PROCEDURE dbo.spUnionQueryLS_Desktop_ToolSource AS   BEGIN   SET NOCOUNT ON;   /* Configure Microsoft.ACE.OLEDB.XX.0 */   EXEC dbo.spConfigACE;   /* Create UNION of tables specified */   SELECT qUnionGroupLS.* FROM   (SELECT * FROM LS_Desktop_ToolSource...rngGroup1   UNION ALL   SELECT * FROM LS_Desktop_ToolSource...rngGroup2   UNION ALL   SELECT * FROM LS_Desktop_ToolSource...rngGroup3)   AS qUnionGroupLS;   END;</v>
      </c>
    </row>
    <row r="41" spans="1:11" x14ac:dyDescent="0.3">
      <c r="A41" s="23" t="s">
        <v>55</v>
      </c>
      <c r="B41" s="4" t="str">
        <f>IFERROR(INDEX(tblConnectionConfig[],MATCH(tblSQL[[#This Row],[SQL]],tblConnectionConfig[SQL],0),MATCH(B$25,tblConnectionConfig[#Headers],0)),"-")</f>
        <v>-</v>
      </c>
      <c r="C41" s="4" t="str">
        <f>IFERROR(INDEX(tblConnectionConfig[],MATCH(tblSQL[[#This Row],[SQL]],tblConnectionConfig[SQL],0),MATCH(C$25,tblConnectionConfig[#Headers],0)),"Dir")</f>
        <v>Dir</v>
      </c>
      <c r="D41" s="4" t="str">
        <f>IFERROR(INDEX(tblConnectionConfig[],MATCH(tblSQL[[#This Row],[SQL]],tblConnectionConfig[SQL],0),MATCH(D$25,tblConnectionConfig[#Headers],0)),"-")</f>
        <v>-</v>
      </c>
      <c r="E41" s="4" t="s">
        <v>103</v>
      </c>
      <c r="F41" s="4" t="s">
        <v>103</v>
      </c>
      <c r="G41" s="4" t="s">
        <v>103</v>
      </c>
      <c r="H41" s="4" t="s">
        <v>103</v>
      </c>
      <c r="I41" s="4" t="str">
        <f>IFERROR(INDEX(tblConnectionConfig[],MATCH(tblSQL[[#This Row],[SQL]],tblConnectionConfig[SQL],0),MATCH(I$25,tblConnectionConfig[#Headers],0)),"-")</f>
        <v>-</v>
      </c>
      <c r="J41" s="4" t="e">
        <f>INDEX(tblSrcConnection[],MATCH("textjoin",tblSrcConnection[textjoin]),MATCH(tblSQL[[#This Row],[SQL]],tblSrcConnection[#Headers],0))</f>
        <v>#N/A</v>
      </c>
      <c r="K41" s="4" t="str">
        <f>INDEX(tblSrcSQL[],MATCH("textjoin",tblSrcSQL[textjoin]),MATCH(tblSQL[[#This Row],[SQL]],tblSrcSQL[#Headers],0))</f>
        <v>/*  SQL Server EXEC SP using LS UNION ALL Merge  */   USE DesktopDB;   GO   /* #VBTEXTJOIN: EXPORTWITH dbo; */   EXEC dbo.spUnionQueryLS_Desktop_ToolSource;</v>
      </c>
    </row>
    <row r="42" spans="1:11" x14ac:dyDescent="0.3">
      <c r="A42" s="23" t="s">
        <v>16</v>
      </c>
      <c r="B42" s="4" t="str">
        <f>IFERROR(INDEX(tblConnectionConfig[],MATCH(tblSQL[[#This Row],[SQL]],tblConnectionConfig[SQL],0),MATCH(B$25,tblConnectionConfig[#Headers],0)),"-")</f>
        <v>-</v>
      </c>
      <c r="C42" s="4" t="str">
        <f>IFERROR(INDEX(tblConnectionConfig[],MATCH(tblSQL[[#This Row],[SQL]],tblConnectionConfig[SQL],0),MATCH(C$25,tblConnectionConfig[#Headers],0)),"Dir")</f>
        <v>SQL Server</v>
      </c>
      <c r="D42" s="4" t="str">
        <f>IFERROR(INDEX(tblConnectionConfig[],MATCH(tblSQL[[#This Row],[SQL]],tblConnectionConfig[SQL],0),MATCH(D$25,tblConnectionConfig[#Headers],0)),"-")</f>
        <v>-</v>
      </c>
      <c r="E42" s="4" t="s">
        <v>103</v>
      </c>
      <c r="F42" s="4" t="s">
        <v>103</v>
      </c>
      <c r="G42" s="4" t="s">
        <v>103</v>
      </c>
      <c r="H42" s="4" t="s">
        <v>103</v>
      </c>
      <c r="I42" s="4" t="str">
        <f>IFERROR(INDEX(tblConnectionConfig[],MATCH(tblSQL[[#This Row],[SQL]],tblConnectionConfig[SQL],0),MATCH(I$25,tblConnectionConfig[#Headers],0)),"-")</f>
        <v>SQL Server embedded call call Stored Procedure SQL Excel StructTables UNION ALL Linked Server to Pivot</v>
      </c>
      <c r="J42" s="4" t="e">
        <f>INDEX(tblSrcConnection[],MATCH("textjoin",tblSrcConnection[textjoin]),MATCH(tblSQL[[#This Row],[SQL]],tblSrcConnection[#Headers],0))</f>
        <v>#N/A</v>
      </c>
      <c r="K42" s="4" t="str">
        <f>INDEX(tblSrcSQL[],MATCH("textjoin",tblSrcSQL[textjoin]),MATCH(tblSQL[[#This Row],[SQL]],tblSrcSQL[#Headers],0))</f>
        <v>/*  SQL Server EXEC no USE GO SP using LS UNION ALL Merge  */   EXEC dbo.spUnionQueryLS_Desktop_ToolSource;</v>
      </c>
    </row>
    <row r="43" spans="1:11" x14ac:dyDescent="0.3">
      <c r="A43" s="23" t="s">
        <v>56</v>
      </c>
      <c r="B43" s="4" t="str">
        <f>IFERROR(INDEX(tblConnectionConfig[],MATCH(tblSQL[[#This Row],[SQL]],tblConnectionConfig[SQL],0),MATCH(B$25,tblConnectionConfig[#Headers],0)),"-")</f>
        <v>-</v>
      </c>
      <c r="C43" s="4" t="str">
        <f>IFERROR(INDEX(tblConnectionConfig[],MATCH(tblSQL[[#This Row],[SQL]],tblConnectionConfig[SQL],0),MATCH(C$25,tblConnectionConfig[#Headers],0)),"Dir")</f>
        <v>Dir</v>
      </c>
      <c r="D43" s="4" t="str">
        <f>IFERROR(INDEX(tblConnectionConfig[],MATCH(tblSQL[[#This Row],[SQL]],tblConnectionConfig[SQL],0),MATCH(D$25,tblConnectionConfig[#Headers],0)),"-")</f>
        <v>-</v>
      </c>
      <c r="E43" s="4" t="s">
        <v>103</v>
      </c>
      <c r="F43" s="4" t="s">
        <v>103</v>
      </c>
      <c r="G43" s="4" t="s">
        <v>103</v>
      </c>
      <c r="H43" s="4" t="s">
        <v>103</v>
      </c>
      <c r="I43" s="4" t="str">
        <f>IFERROR(INDEX(tblConnectionConfig[],MATCH(tblSQL[[#This Row],[SQL]],tblConnectionConfig[SQL],0),MATCH(I$25,tblConnectionConfig[#Headers],0)),"-")</f>
        <v>-</v>
      </c>
      <c r="J43" s="4" t="e">
        <f>INDEX(tblSrcConnection[],MATCH("textjoin",tblSrcConnection[textjoin]),MATCH(tblSQL[[#This Row],[SQL]],tblSrcConnection[#Headers],0))</f>
        <v>#N/A</v>
      </c>
      <c r="K43" s="4" t="str">
        <f>INDEX(tblSrcSQL[],MATCH("textjoin",tblSrcSQL[textjoin]),MATCH(tblSQL[[#This Row],[SQL]],tblSrcSQL[#Headers],0))</f>
        <v>/*  SQL Server CREATE SP using LS SELECT/JOIN Merge  */   USE DesktopDB;   GO   /* #VBTEXTJOIN: EXPORTWITH dbo; */   SET ANSI_NULLS ON   GO   SET QUOTED_IDENTIFIER ON   GO   DROP PROCEDURE IF EXISTS dbo.spBuildPlanLS_Desktop_ToolSource;   GO   CREATE PROCEDURE dbo.spBuildPlanLS_Desktop_ToolSource AS   BEGIN   SET NOCOUNT ON;   /* Configure Microsoft.ACE.OLEDB.XX.0 */   EXEC dbo.spConfigACE;   SELECT xlAlloc.*, xlBOM.*, xlDates.*, xlBuilds.*, xlElements.*, xlAlloc.akQty * xlBOM.bmSubQty AS QtyExt, xlAlloc.akQty * xlBOM.bmSubQty * xlBOM.bmSubCost AS CostExt    FROM LS_Desktop_ToolSource...rngAlloc AS xlAlloc   LEFT OUTER JOIN LS_Desktop_ToolSource...rngBOM AS xlBOM ON xlAlloc.akAllocRevKey = xlBOM.bmBOMItemKeyIn   LEFT OUTER JOIN LS_Desktop_ToolSource...rngDates as xlDates ON xlBOM.bmBOMItemKeyOut = xlDates.daSchedItemRevKey   LEFT OUTER JOIN LS_Desktop_ToolSource...rngBuilds as xlBuilds ON xlDates.daSchedItemRevKey = xlBuilds.bdBuildRevKey   LEFT OUTER JOIN LS_Desktop_ToolSource...rngElements as xlElements ON xlBOM.bmBOMItemKey = xlElements.emElementItemKey;   END;</v>
      </c>
    </row>
    <row r="44" spans="1:11" x14ac:dyDescent="0.3">
      <c r="A44" s="23" t="s">
        <v>57</v>
      </c>
      <c r="B44" s="4" t="str">
        <f>IFERROR(INDEX(tblConnectionConfig[],MATCH(tblSQL[[#This Row],[SQL]],tblConnectionConfig[SQL],0),MATCH(B$25,tblConnectionConfig[#Headers],0)),"-")</f>
        <v>-</v>
      </c>
      <c r="C44" s="4" t="str">
        <f>IFERROR(INDEX(tblConnectionConfig[],MATCH(tblSQL[[#This Row],[SQL]],tblConnectionConfig[SQL],0),MATCH(C$25,tblConnectionConfig[#Headers],0)),"Dir")</f>
        <v>Dir</v>
      </c>
      <c r="D44" s="4" t="str">
        <f>IFERROR(INDEX(tblConnectionConfig[],MATCH(tblSQL[[#This Row],[SQL]],tblConnectionConfig[SQL],0),MATCH(D$25,tblConnectionConfig[#Headers],0)),"-")</f>
        <v>-</v>
      </c>
      <c r="E44" s="4" t="s">
        <v>103</v>
      </c>
      <c r="F44" s="4" t="s">
        <v>103</v>
      </c>
      <c r="G44" s="4" t="s">
        <v>103</v>
      </c>
      <c r="H44" s="4" t="s">
        <v>103</v>
      </c>
      <c r="I44" s="4" t="str">
        <f>IFERROR(INDEX(tblConnectionConfig[],MATCH(tblSQL[[#This Row],[SQL]],tblConnectionConfig[SQL],0),MATCH(I$25,tblConnectionConfig[#Headers],0)),"-")</f>
        <v>-</v>
      </c>
      <c r="J44" s="4" t="e">
        <f>INDEX(tblSrcConnection[],MATCH("textjoin",tblSrcConnection[textjoin]),MATCH(tblSQL[[#This Row],[SQL]],tblSrcConnection[#Headers],0))</f>
        <v>#N/A</v>
      </c>
      <c r="K44" s="4" t="str">
        <f>INDEX(tblSrcSQL[],MATCH("textjoin",tblSrcSQL[textjoin]),MATCH(tblSQL[[#This Row],[SQL]],tblSrcSQL[#Headers],0))</f>
        <v>/*  SQL Server EXEC SP using LS SELECT/JOIN Merge  */   USE DesktopDB;   GO   /* #VBTEXTJOIN: EXPORTWITH dbo; */   EXEC dbo.spBuildPlanLS_Desktop_ToolSource;</v>
      </c>
    </row>
    <row r="45" spans="1:11" x14ac:dyDescent="0.3">
      <c r="A45" s="23" t="s">
        <v>20</v>
      </c>
      <c r="B45" s="4" t="str">
        <f>IFERROR(INDEX(tblConnectionConfig[],MATCH(tblSQL[[#This Row],[SQL]],tblConnectionConfig[SQL],0),MATCH(B$25,tblConnectionConfig[#Headers],0)),"-")</f>
        <v>-</v>
      </c>
      <c r="C45" s="4" t="str">
        <f>IFERROR(INDEX(tblConnectionConfig[],MATCH(tblSQL[[#This Row],[SQL]],tblConnectionConfig[SQL],0),MATCH(C$25,tblConnectionConfig[#Headers],0)),"Dir")</f>
        <v>SQL Server</v>
      </c>
      <c r="D45" s="4" t="str">
        <f>IFERROR(INDEX(tblConnectionConfig[],MATCH(tblSQL[[#This Row],[SQL]],tblConnectionConfig[SQL],0),MATCH(D$25,tblConnectionConfig[#Headers],0)),"-")</f>
        <v>-</v>
      </c>
      <c r="E45" s="4" t="s">
        <v>103</v>
      </c>
      <c r="F45" s="4" t="s">
        <v>103</v>
      </c>
      <c r="G45" s="4" t="s">
        <v>103</v>
      </c>
      <c r="H45" s="4" t="s">
        <v>103</v>
      </c>
      <c r="I45" s="4" t="str">
        <f>IFERROR(INDEX(tblConnectionConfig[],MATCH(tblSQL[[#This Row],[SQL]],tblConnectionConfig[SQL],0),MATCH(I$25,tblConnectionConfig[#Headers],0)),"-")</f>
        <v>SQL Server embedded SQL call Stored Procedure SQL Excel StructTables SELECT/JOIN Linked Server to Pivot</v>
      </c>
      <c r="J45" s="4" t="e">
        <f>INDEX(tblSrcConnection[],MATCH("textjoin",tblSrcConnection[textjoin]),MATCH(tblSQL[[#This Row],[SQL]],tblSrcConnection[#Headers],0))</f>
        <v>#N/A</v>
      </c>
      <c r="K45" s="4" t="str">
        <f>INDEX(tblSrcSQL[],MATCH("textjoin",tblSrcSQL[textjoin]),MATCH(tblSQL[[#This Row],[SQL]],tblSrcSQL[#Headers],0))</f>
        <v>/*  SQL Server EXEC no USE GO SP using LS SELECT/JOIN Merge  */   EXEC dbo.spBuildPlanLS_Desktop_ToolSource;</v>
      </c>
    </row>
    <row r="46" spans="1:11" x14ac:dyDescent="0.3">
      <c r="A46" s="25" t="s">
        <v>58</v>
      </c>
      <c r="B46" s="4" t="str">
        <f>IFERROR(INDEX(tblConnectionConfig[],MATCH(tblSQL[[#This Row],[SQL]],tblConnectionConfig[SQL],0),MATCH(B$25,tblConnectionConfig[#Headers],0)),"-")</f>
        <v>-</v>
      </c>
      <c r="C46" s="4" t="str">
        <f>IFERROR(INDEX(tblConnectionConfig[],MATCH(tblSQL[[#This Row],[SQL]],tblConnectionConfig[SQL],0),MATCH(C$25,tblConnectionConfig[#Headers],0)),"Dir")</f>
        <v>Dir</v>
      </c>
      <c r="D46" s="4" t="str">
        <f>IFERROR(INDEX(tblConnectionConfig[],MATCH(tblSQL[[#This Row],[SQL]],tblConnectionConfig[SQL],0),MATCH(D$25,tblConnectionConfig[#Headers],0)),"-")</f>
        <v>-</v>
      </c>
      <c r="E46" s="15" t="s">
        <v>103</v>
      </c>
      <c r="F46" s="15" t="s">
        <v>103</v>
      </c>
      <c r="G46" s="15" t="s">
        <v>103</v>
      </c>
      <c r="H46" s="15" t="s">
        <v>103</v>
      </c>
      <c r="I46" s="4" t="str">
        <f>IFERROR(INDEX(tblConnectionConfig[],MATCH(tblSQL[[#This Row],[SQL]],tblConnectionConfig[SQL],0),MATCH(I$25,tblConnectionConfig[#Headers],0)),"-")</f>
        <v>-</v>
      </c>
      <c r="J46" s="15" t="e">
        <f>INDEX(tblSrcConnection[],MATCH("textjoin",tblSrcConnection[textjoin]),MATCH(tblSQL[[#This Row],[SQL]],tblSrcConnection[#Headers],0))</f>
        <v>#N/A</v>
      </c>
      <c r="K46" s="15" t="str">
        <f>INDEX(tblSrcSQL[],MATCH("textjoin",tblSrcSQL[textjoin]),MATCH(tblSQL[[#This Row],[SQL]],tblSrcSQL[#Headers],0))</f>
        <v>/* SQL Server CREATE Database */   /* #VBTEXTJOIN: EXPORTWITH dbo; */   DECLARE @dbname nvarchar(128)   SET @dbname = N'DesktopDB'   IF (NOT EXISTS (SELECT name FROM master.dbo.sysdatabases     WHERE ('[' + name + ']' = @dbname OR name = @dbname)))       BEGIN         CREATE DATABASE DesktopDB       END;</v>
      </c>
    </row>
    <row r="48" spans="1:11" x14ac:dyDescent="0.3">
      <c r="A48" s="2" t="s">
        <v>106</v>
      </c>
    </row>
    <row r="49" spans="1:11" x14ac:dyDescent="0.3">
      <c r="A49" s="26" t="s">
        <v>78</v>
      </c>
      <c r="B49" s="12" t="s">
        <v>79</v>
      </c>
      <c r="C49" s="12" t="s">
        <v>80</v>
      </c>
      <c r="D49" s="12" t="s">
        <v>81</v>
      </c>
      <c r="E49" s="12" t="s">
        <v>82</v>
      </c>
      <c r="F49" s="12" t="s">
        <v>59</v>
      </c>
      <c r="G49" s="12" t="s">
        <v>40</v>
      </c>
      <c r="H49" s="12" t="s">
        <v>102</v>
      </c>
      <c r="I49" s="13" t="s">
        <v>41</v>
      </c>
      <c r="J49" s="12" t="s">
        <v>112</v>
      </c>
      <c r="K49" s="12" t="s">
        <v>125</v>
      </c>
    </row>
    <row r="50" spans="1:11" x14ac:dyDescent="0.3">
      <c r="A50" s="9" t="s">
        <v>60</v>
      </c>
      <c r="B50" s="4" t="s">
        <v>103</v>
      </c>
      <c r="C50" s="4" t="s">
        <v>80</v>
      </c>
      <c r="D50" s="4" t="s">
        <v>103</v>
      </c>
      <c r="E50" s="4" t="s">
        <v>103</v>
      </c>
      <c r="F50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50" s="4" t="str">
        <f>INDEX(tblConnectionConfig[],MATCH(tblConnection[[#This Row],[String]],tblConnectionConfig[String],0),MATCH(G$49,tblConnectionConfig[#Headers],0))</f>
        <v>qUnionGroupMergeEXEC_MSOLEDBSQL</v>
      </c>
      <c r="H50" s="4" t="s">
        <v>103</v>
      </c>
      <c r="I50" s="4" t="str">
        <f>INDEX(tblConnectionConfig[],MATCH(tblConnection[[#This Row],[String]],tblConnectionConfig[String],0),MATCH(I$49,tblConnectionConfig[#Headers],0))</f>
        <v>SQL Server embedded call Stored Procedure SQL Excel StructTables UNION ALL OPENROWSET to Pivot</v>
      </c>
      <c r="J50" s="4" t="str">
        <f>INDEX(tblSrcConnection[],MATCH("textjoin",tblSrcConnection[textjoin],0),MATCH(tblConnection[[#This Row],[String]],tblSrcConnection[#Headers],0))</f>
        <v>OLEDB;   Provider=MSOLEDBSQL;   Integrated Security=SSPI;   Initial Catalog=DBDBDB;   Data Source=XXXXXX\YYYYYY;   Workstation ID=CCCCCC;   Application Intent=READWRITE;</v>
      </c>
      <c r="K50" s="4" t="e">
        <f>INDEX(tblSrcSQL[],MATCH("textjoin",tblSrcSQL[textjoin]),MATCH(tblConnection[[#This Row],[String]],tblSrcSQL[#Headers],0))</f>
        <v>#N/A</v>
      </c>
    </row>
    <row r="51" spans="1:11" x14ac:dyDescent="0.3">
      <c r="A51" s="9" t="s">
        <v>61</v>
      </c>
      <c r="B51" s="4" t="s">
        <v>103</v>
      </c>
      <c r="C51" s="4" t="s">
        <v>80</v>
      </c>
      <c r="D51" s="4" t="s">
        <v>103</v>
      </c>
      <c r="E51" s="4" t="s">
        <v>103</v>
      </c>
      <c r="F51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51" s="4" t="str">
        <f>INDEX(tblConnectionConfig[],MATCH(tblConnection[[#This Row],[String]],tblConnectionConfig[String],0),MATCH(G$49,tblConnectionConfig[#Headers],0))</f>
        <v>qUnionGroupMergeEXEC_SQLOLEDB</v>
      </c>
      <c r="H51" s="4" t="s">
        <v>103</v>
      </c>
      <c r="I51" s="4" t="str">
        <f>INDEX(tblConnectionConfig[],MATCH(tblConnection[[#This Row],[String]],tblConnectionConfig[String],0),MATCH(I$49,tblConnectionConfig[#Headers],0))</f>
        <v>SQL Server embedded SQL Excel StructTables UNION ALL OPENROWSET to Pivot</v>
      </c>
      <c r="J51" s="4" t="str">
        <f>INDEX(tblSrcConnection[],MATCH("textjoin",tblSrcConnection[textjoin],0),MATCH(tblConnection[[#This Row],[String]],tblSrcConnection[#Headers],0))</f>
        <v>OLEDB;   Provider=SQLOLEDB;   Integrated Security=SSPI;   Initial Catalog=DBDBDB;   Data Source=XXXXXX\YYYYYY;   Workstation ID=CCCCCC;   Application Intent=READWRITE;</v>
      </c>
      <c r="K51" s="4" t="e">
        <f>INDEX(tblSrcSQL[],MATCH("textjoin",tblSrcSQL[textjoin]),MATCH(tblConnection[[#This Row],[String]],tblSrcSQL[#Headers],0))</f>
        <v>#N/A</v>
      </c>
    </row>
    <row r="52" spans="1:11" x14ac:dyDescent="0.3">
      <c r="A52" s="9" t="s">
        <v>62</v>
      </c>
      <c r="B52" s="4" t="s">
        <v>79</v>
      </c>
      <c r="C52" s="4" t="s">
        <v>103</v>
      </c>
      <c r="D52" s="4" t="s">
        <v>103</v>
      </c>
      <c r="E52" s="4" t="s">
        <v>103</v>
      </c>
      <c r="F52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Access--</v>
      </c>
      <c r="G52" s="4" t="str">
        <f>INDEX(tblConnectionConfig[],MATCH(tblConnection[[#This Row],[String]],tblConnectionConfig[String],0),MATCH(G$49,tblConnectionConfig[#Headers],0))</f>
        <v>spqGroupUnionWrapper_ACE</v>
      </c>
      <c r="H52" s="4" t="s">
        <v>103</v>
      </c>
      <c r="I52" s="4" t="str">
        <f>INDEX(tblConnectionConfig[],MATCH(tblConnection[[#This Row],[String]],tblConnectionConfig[String],0),MATCH(I$49,tblConnectionConfig[#Headers],0))</f>
        <v>MSAccess default embedded SQL call stored QUERY SQL Excel StructTables UNION ALL to Pivot</v>
      </c>
      <c r="J52" s="4" t="str">
        <f>INDEX(tblSrcConnection[],MATCH("textjoin",tblSrcConnection[textjoin],0),MATCH(tblConnection[[#This Row],[String]],tblSrcConnection[#Headers],0))</f>
        <v>OLEDB;   Provider=Microsoft.ACE.OLEDB.12.0;   data source=FFFFFF;   Mode=MMMMMM;</v>
      </c>
      <c r="K52" s="4" t="e">
        <f>INDEX(tblSrcSQL[],MATCH("textjoin",tblSrcSQL[textjoin]),MATCH(tblConnection[[#This Row],[String]],tblSrcSQL[#Headers],0))</f>
        <v>#N/A</v>
      </c>
    </row>
    <row r="53" spans="1:11" x14ac:dyDescent="0.3">
      <c r="A53" s="9" t="s">
        <v>63</v>
      </c>
      <c r="B53" s="4" t="s">
        <v>79</v>
      </c>
      <c r="C53" s="4" t="s">
        <v>103</v>
      </c>
      <c r="D53" s="4" t="s">
        <v>103</v>
      </c>
      <c r="E53" s="4" t="s">
        <v>103</v>
      </c>
      <c r="F53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53" s="4" t="e">
        <f>INDEX(tblConnectionConfig[],MATCH(tblConnection[[#This Row],[String]],tblConnectionConfig[String],0),MATCH(G$49,tblConnectionConfig[#Headers],0))</f>
        <v>#N/A</v>
      </c>
      <c r="H53" s="4" t="s">
        <v>103</v>
      </c>
      <c r="I53" s="4" t="e">
        <f>INDEX(tblConnectionConfig[],MATCH(tblConnection[[#This Row],[String]],tblConnectionConfig[String],0),MATCH(I$49,tblConnectionConfig[#Headers],0))</f>
        <v>#N/A</v>
      </c>
      <c r="J53" s="4" t="str">
        <f>INDEX(tblSrcConnection[],MATCH("textjoin",tblSrcConnection[textjoin],0),MATCH(tblConnection[[#This Row],[String]],tblSrcConnection[#Headers],0))</f>
        <v>OLEDB;   Provider=Microsoft.ACE.OLEDB.16.0;   data source=FFFFFF;   Mode=MMMMMM;</v>
      </c>
      <c r="K53" s="4" t="e">
        <f>INDEX(tblSrcSQL[],MATCH("textjoin",tblSrcSQL[textjoin]),MATCH(tblConnection[[#This Row],[String]],tblSrcSQL[#Headers],0))</f>
        <v>#N/A</v>
      </c>
    </row>
    <row r="54" spans="1:11" x14ac:dyDescent="0.3">
      <c r="A54" s="9" t="s">
        <v>64</v>
      </c>
      <c r="B54" s="4" t="s">
        <v>103</v>
      </c>
      <c r="C54" s="4" t="s">
        <v>103</v>
      </c>
      <c r="D54" s="4" t="s">
        <v>81</v>
      </c>
      <c r="E54" s="4" t="s">
        <v>103</v>
      </c>
      <c r="F54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54" s="4" t="e">
        <f>INDEX(tblConnectionConfig[],MATCH(tblConnection[[#This Row],[String]],tblConnectionConfig[String],0),MATCH(G$49,tblConnectionConfig[#Headers],0))</f>
        <v>#N/A</v>
      </c>
      <c r="H54" s="4" t="s">
        <v>103</v>
      </c>
      <c r="I54" s="4" t="e">
        <f>INDEX(tblConnectionConfig[],MATCH(tblConnection[[#This Row],[String]],tblConnectionConfig[String],0),MATCH(I$49,tblConnectionConfig[#Headers],0))</f>
        <v>#N/A</v>
      </c>
      <c r="J54" s="4" t="str">
        <f>INDEX(tblSrcConnection[],MATCH("textjoin",tblSrcConnection[textjoin],0),MATCH(tblConnection[[#This Row],[String]],tblSrcConnection[#Headers],0))</f>
        <v>let       Source = Excel.Workbook(File.Contents("FFFFFF"),null,true),       SheetImport=Source{[Name="TTTTTT"]}[Data],    in       SheetImport   //  PowerQuery, M, Excel, Template Fields embedded at Build from tblConnectionConfig   // Comment follows Source statements to avoid incorrect string substitutions</v>
      </c>
      <c r="K54" s="4" t="e">
        <f>INDEX(tblSrcSQL[],MATCH("textjoin",tblSrcSQL[textjoin]),MATCH(tblConnection[[#This Row],[String]],tblSrcSQL[#Headers],0))</f>
        <v>#N/A</v>
      </c>
    </row>
    <row r="55" spans="1:11" x14ac:dyDescent="0.3">
      <c r="A55" s="9" t="s">
        <v>65</v>
      </c>
      <c r="B55" s="4" t="s">
        <v>79</v>
      </c>
      <c r="C55" s="4" t="s">
        <v>103</v>
      </c>
      <c r="D55" s="4" t="s">
        <v>81</v>
      </c>
      <c r="E55" s="4" t="s">
        <v>103</v>
      </c>
      <c r="F55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Access-PQ</v>
      </c>
      <c r="G55" s="4" t="str">
        <f>INDEX(tblConnectionConfig[],MATCH(tblConnection[[#This Row],[String]],tblConnectionConfig[String],0),MATCH(G$49,tblConnectionConfig[#Headers],0))</f>
        <v>qMPP_RollupExcel</v>
      </c>
      <c r="H55" s="4" t="s">
        <v>103</v>
      </c>
      <c r="I55" s="4" t="str">
        <f>INDEX(tblConnectionConfig[],MATCH(tblConnection[[#This Row],[String]],tblConnectionConfig[String],0),MATCH(I$49,tblConnectionConfig[#Headers],0))</f>
        <v>PowerQuery M Excel Workbook Template Excel Worksheet to StructTable</v>
      </c>
      <c r="J55" s="4" t="str">
        <f>INDEX(tblSrcConnection[],MATCH("textjoin",tblSrcConnection[textjoin],0),MATCH(tblConnection[[#This Row],[String]],tblSrcConnection[#Headers],0))</f>
        <v>let       Source = Excel.Workbook(File.Contents("FFFFFF"),null,true),       SheetImport=Source{[Name="TTTTTT"]}[Data],       SheetImportPromoted=Table.PromoteHeaders(SheetImport, [PromoteAllScalars=true])    in       SheetImportPromoted   //  PowerQuery, M, Excel, Promoted headers, Template Fields embedded at Build from tblConnectionConfig   // Comment follows Source statements to avoid incorrect string substitutions</v>
      </c>
      <c r="K55" s="4" t="e">
        <f>INDEX(tblSrcSQL[],MATCH("textjoin",tblSrcSQL[textjoin]),MATCH(tblConnection[[#This Row],[String]],tblSrcSQL[#Headers],0))</f>
        <v>#N/A</v>
      </c>
    </row>
    <row r="56" spans="1:11" x14ac:dyDescent="0.3">
      <c r="A56" s="9" t="s">
        <v>66</v>
      </c>
      <c r="B56" s="4" t="s">
        <v>103</v>
      </c>
      <c r="C56" s="4" t="s">
        <v>80</v>
      </c>
      <c r="D56" s="4" t="s">
        <v>103</v>
      </c>
      <c r="E56" s="4" t="s">
        <v>103</v>
      </c>
      <c r="F56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56" s="4" t="str">
        <f>INDEX(tblConnectionConfig[],MATCH(tblConnection[[#This Row],[String]],tblConnectionConfig[String],0),MATCH(G$49,tblConnectionConfig[#Headers],0))</f>
        <v>Query1</v>
      </c>
      <c r="H56" s="4" t="s">
        <v>103</v>
      </c>
      <c r="I56" s="4" t="str">
        <f>INDEX(tblConnectionConfig[],MATCH(tblConnection[[#This Row],[String]],tblConnectionConfig[String],0),MATCH(I$49,tblConnectionConfig[#Headers],0))</f>
        <v>SQL Server PowerQuery M OLEDB Template  embedded SQL call Stored Procedure SQL Excel StructTables UNION ALL OPENROWSET to Pivot</v>
      </c>
      <c r="J56" s="4" t="str">
        <f>INDEX(tblSrcConnection[],MATCH("textjoin",tblSrcConnection[textjoin],0),MATCH(tblConnection[[#This Row],[String]],tblSrcConnection[#Headers],0))</f>
        <v>let       Source = OleDb.DataSource("provider=PPPPPP;initial catalog=DBDBDB;data source=SSSSSS", [Query="QQQQQQ"])    in       Source   //  PowerQuery, M, OLEDB, Embedded SQL, Template Fields embedded at Build from tblConnectionConfig   // Comment follows Source statements to avoid incorrect string substitutions</v>
      </c>
      <c r="K56" s="4" t="e">
        <f>INDEX(tblSrcSQL[],MATCH("textjoin",tblSrcSQL[textjoin]),MATCH(tblConnection[[#This Row],[String]],tblSrcSQL[#Headers],0))</f>
        <v>#N/A</v>
      </c>
    </row>
    <row r="57" spans="1:11" x14ac:dyDescent="0.3">
      <c r="A57" s="9" t="s">
        <v>67</v>
      </c>
      <c r="B57" s="4" t="s">
        <v>103</v>
      </c>
      <c r="C57" s="4" t="s">
        <v>80</v>
      </c>
      <c r="D57" s="4" t="s">
        <v>103</v>
      </c>
      <c r="E57" s="4" t="s">
        <v>103</v>
      </c>
      <c r="F57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57" s="4" t="str">
        <f>INDEX(tblConnectionConfig[],MATCH(tblConnection[[#This Row],[String]],tblConnectionConfig[String],0),MATCH(G$49,tblConnectionConfig[#Headers],0))</f>
        <v>qPQ-SQLServer</v>
      </c>
      <c r="H57" s="4" t="s">
        <v>103</v>
      </c>
      <c r="I57" s="4" t="str">
        <f>INDEX(tblConnectionConfig[],MATCH(tblConnection[[#This Row],[String]],tblConnectionConfig[String],0),MATCH(I$49,tblConnectionConfig[#Headers],0))</f>
        <v>SQL Server PowerQuery M SQL Server Template embedded SQL call Stored Procedure SQL Excel StructTables UNION ALL OPENROWSET to Pivot</v>
      </c>
      <c r="J57" s="4" t="str">
        <f>INDEX(tblSrcConnection[],MATCH("textjoin",tblSrcConnection[textjoin],0),MATCH(tblConnection[[#This Row],[String]],tblSrcConnection[#Headers],0))</f>
        <v>let       Source = Sql.Database("SSSSSS", "DBDBDB", [Query="QQQQQQ"])    in       Source   /*  PowerQuery, M, SQL Server, Embedded SQL, Template Fields embedded at Build from tblConnectionConfig */   // Comment follows Source statements to avoid incorrect string substitutions</v>
      </c>
      <c r="K57" s="4" t="e">
        <f>INDEX(tblSrcSQL[],MATCH("textjoin",tblSrcSQL[textjoin]),MATCH(tblConnection[[#This Row],[String]],tblSrcSQL[#Headers],0))</f>
        <v>#N/A</v>
      </c>
    </row>
    <row r="58" spans="1:11" x14ac:dyDescent="0.3">
      <c r="A58" s="9" t="s">
        <v>68</v>
      </c>
      <c r="B58" s="4" t="s">
        <v>79</v>
      </c>
      <c r="C58" s="4" t="s">
        <v>103</v>
      </c>
      <c r="D58" s="4" t="s">
        <v>103</v>
      </c>
      <c r="E58" s="4" t="s">
        <v>103</v>
      </c>
      <c r="F58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Access--</v>
      </c>
      <c r="G58" s="4" t="str">
        <f>INDEX(tblConnectionConfig[],MATCH(tblConnection[[#This Row],[String]],tblConnectionConfig[String],0),MATCH(G$49,tblConnectionConfig[#Headers],0))</f>
        <v>qPQ-MSAccess</v>
      </c>
      <c r="H58" s="4" t="s">
        <v>103</v>
      </c>
      <c r="I58" s="4" t="str">
        <f>INDEX(tblConnectionConfig[],MATCH(tblConnection[[#This Row],[String]],tblConnectionConfig[String],0),MATCH(I$49,tblConnectionConfig[#Headers],0))</f>
        <v>MSAccess PowerQuery embedded M Template QUERY SQL Excel StructTables UNION ALL to Pivot</v>
      </c>
      <c r="J58" s="4" t="str">
        <f>INDEX(tblSrcConnection[],MATCH("textjoin",tblSrcConnection[textjoin],0),MATCH(tblConnection[[#This Row],[String]],tblSrcConnection[#Headers],0))</f>
        <v>let       Source = Access.Database(File.Contents("FFFFFF"), [CreateNavigationProperties=true]),       ImportQuery = Source{[Schema="",Item="TQTQTQ"]}[Data]    in       ImportQuery   //  PowerQuery, M, MS Access, Stored QUERY, Template Fields embedded at Build from tblConnectionConfig   // Comment follows Source statements to avoid incorrect string substitutions</v>
      </c>
      <c r="K58" s="4" t="e">
        <f>INDEX(tblSrcSQL[],MATCH("textjoin",tblSrcSQL[textjoin]),MATCH(tblConnection[[#This Row],[String]],tblSrcSQL[#Headers],0))</f>
        <v>#N/A</v>
      </c>
    </row>
    <row r="59" spans="1:11" x14ac:dyDescent="0.3">
      <c r="A59" s="9" t="s">
        <v>69</v>
      </c>
      <c r="B59" s="4" t="s">
        <v>103</v>
      </c>
      <c r="C59" s="4" t="s">
        <v>80</v>
      </c>
      <c r="D59" s="4" t="s">
        <v>103</v>
      </c>
      <c r="E59" s="4" t="s">
        <v>103</v>
      </c>
      <c r="F59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59" s="4" t="str">
        <f>INDEX(tblConnectionConfig[],MATCH(tblConnection[[#This Row],[String]],tblConnectionConfig[String],0),MATCH(G$49,tblConnectionConfig[#Headers],0))</f>
        <v>qPQProto</v>
      </c>
      <c r="H59" s="4" t="s">
        <v>103</v>
      </c>
      <c r="I59" s="4" t="str">
        <f>INDEX(tblConnectionConfig[],MATCH(tblConnection[[#This Row],[String]],tblConnectionConfig[String],0),MATCH(I$49,tblConnectionConfig[#Headers],0))</f>
        <v>SQL Server PowerQuery M OLEDB embedded SQL call Stored Procedure Excel StructTables SQL SELECT/JOIN Linked Server to Pivot</v>
      </c>
      <c r="J59" s="4" t="str">
        <f>INDEX(tblSrcConnection[],MATCH("textjoin",tblSrcConnection[textjoin],0),MATCH(tblConnection[[#This Row],[String]],tblSrcConnection[#Headers],0))</f>
        <v>//  PowerQuery, M, Embedded SQL,   // SQL is inserted from tblSQL by name, via XLOOKUP.   let       Source = OleDb.DataSource("provider=MSOLEDBSQL;initial catalog=DesktopDB;data source=TRILITHIUM\SQLEXPRESS",[Query="/*  SQL Server EXEC no USE GO SP using LS SELECT/JOIN Merge  */ 
EXEC dbo.spBuildPlanLS_Desktop_ToolSource;"])    in       Source</v>
      </c>
      <c r="K59" s="4" t="e">
        <f>INDEX(tblSrcSQL[],MATCH("textjoin",tblSrcSQL[textjoin]),MATCH(tblConnection[[#This Row],[String]],tblSrcSQL[#Headers],0))</f>
        <v>#N/A</v>
      </c>
    </row>
    <row r="60" spans="1:11" x14ac:dyDescent="0.3">
      <c r="A60" s="9" t="s">
        <v>70</v>
      </c>
      <c r="B60" s="4" t="s">
        <v>103</v>
      </c>
      <c r="C60" s="4" t="s">
        <v>103</v>
      </c>
      <c r="D60" s="4" t="s">
        <v>81</v>
      </c>
      <c r="E60" s="4" t="s">
        <v>103</v>
      </c>
      <c r="F60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60" s="4" t="e">
        <f>INDEX(tblConnectionConfig[],MATCH(tblConnection[[#This Row],[String]],tblConnectionConfig[String],0),MATCH(G$49,tblConnectionConfig[#Headers],0))</f>
        <v>#N/A</v>
      </c>
      <c r="H60" s="4" t="s">
        <v>103</v>
      </c>
      <c r="I60" s="4" t="e">
        <f>INDEX(tblConnectionConfig[],MATCH(tblConnection[[#This Row],[String]],tblConnectionConfig[String],0),MATCH(I$49,tblConnectionConfig[#Headers],0))</f>
        <v>#N/A</v>
      </c>
      <c r="J60" s="4" t="str">
        <f>INDEX(tblSrcConnection[],MATCH("textjoin",tblSrcConnection[textjoin],0),MATCH(tblConnection[[#This Row],[String]],tblSrcConnection[#Headers],0))</f>
        <v>let    Source=Excel.Workbook(File.Contents("FFFFFF"), null, true),"    xlAlloc=Source{[Item="tblAlloc",Kind="Table"]}[Data],    xlBOM=Source{[Item="tblBOM",Kind="Table"]}[Data],    xlDates=Source{[Item="tblDates",Kind="Table"]}[Data],    xlBuilds=Source{[Item="tblBuilds",Kind="Table"]}[Data],    xlElements=Source{[Item="tblElements",Kind="Table"]}[Data],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   //  PowerQuery, M, Excel, JOIN, Template Fields embedded at Build from tblConnectionConfig</v>
      </c>
      <c r="K60" s="4" t="e">
        <f>INDEX(tblSrcSQL[],MATCH("textjoin",tblSrcSQL[textjoin]),MATCH(tblConnection[[#This Row],[String]],tblSrcSQL[#Headers],0))</f>
        <v>#N/A</v>
      </c>
    </row>
    <row r="61" spans="1:11" x14ac:dyDescent="0.3">
      <c r="A61" s="9" t="s">
        <v>71</v>
      </c>
      <c r="B61" s="4" t="s">
        <v>103</v>
      </c>
      <c r="C61" s="4" t="s">
        <v>103</v>
      </c>
      <c r="D61" s="4" t="s">
        <v>81</v>
      </c>
      <c r="E61" s="4" t="s">
        <v>103</v>
      </c>
      <c r="F61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--PQ</v>
      </c>
      <c r="G61" s="4" t="str">
        <f>INDEX(tblConnectionConfig[],MATCH(tblConnection[[#This Row],[String]],tblConnectionConfig[String],0),MATCH(G$49,tblConnectionConfig[#Headers],0))</f>
        <v>qPQMJoinProto</v>
      </c>
      <c r="H61" s="4" t="s">
        <v>103</v>
      </c>
      <c r="I61" s="4" t="str">
        <f>INDEX(tblConnectionConfig[],MATCH(tblConnection[[#This Row],[String]],tblConnectionConfig[String],0),MATCH(I$49,tblConnectionConfig[#Headers],0))</f>
        <v>PowerQuery M Excel Workbook Template Excel StructTables JOIN to StructTable</v>
      </c>
      <c r="J61" s="4" t="str">
        <f>INDEX(tblSrcConnection[],MATCH("textjoin",tblSrcConnection[textjoin],0),MATCH(tblConnection[[#This Row],[String]],tblSrcConnection[#Headers],0))</f>
        <v>let    Source=Excel.Workbook(File.Contents("C:\users\Owner\Desktop\ToolSource.xlsm"), null, true),    xlAlloc=Source{[Item="tblAlloc",Kind="Table"]}[Data],    xlBOM=Source{[Item="tblBOM",Kind="Table"]}[Data],    xlDates=Source{[Item="tblDates",Kind="Table"]}[Data],    xlBuilds=Source{[Item="tblBuilds",Kind="Table"]}[Data],    xlElements=Source{[Item="tblElements",Kind="Table"]}[Data],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   //  PowerQuery, M, Excel, JOIN, Template Fields embedded at Build from tblConnectionConfig</v>
      </c>
      <c r="K61" s="4" t="e">
        <f>INDEX(tblSrcSQL[],MATCH("textjoin",tblSrcSQL[textjoin]),MATCH(tblConnection[[#This Row],[String]],tblSrcSQL[#Headers],0))</f>
        <v>#N/A</v>
      </c>
    </row>
    <row r="62" spans="1:11" x14ac:dyDescent="0.3">
      <c r="A62" s="9" t="s">
        <v>72</v>
      </c>
      <c r="B62" s="4" t="s">
        <v>103</v>
      </c>
      <c r="C62" s="4" t="s">
        <v>80</v>
      </c>
      <c r="D62" s="4" t="s">
        <v>103</v>
      </c>
      <c r="E62" s="4" t="s">
        <v>103</v>
      </c>
      <c r="F62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62" s="4" t="str">
        <f>INDEX(tblConnectionConfig[],MATCH(tblConnection[[#This Row],[String]],tblConnectionConfig[String],0),MATCH(G$49,tblConnectionConfig[#Headers],0))</f>
        <v>qPQMJoinOLEDB</v>
      </c>
      <c r="H62" s="4" t="s">
        <v>103</v>
      </c>
      <c r="I62" s="4" t="str">
        <f>INDEX(tblConnectionConfig[],MATCH(tblConnection[[#This Row],[String]],tblConnectionConfig[String],0),MATCH(I$49,tblConnectionConfig[#Headers],0))</f>
        <v>SQL Server PowerQuery M OLEDB SQL Excel StructTables SELECT/JOIN Linked Server to Pivot</v>
      </c>
      <c r="J62" s="4" t="str">
        <f>INDEX(tblSrcConnection[],MATCH("textjoin",tblSrcConnection[textjoin],0),MATCH(tblConnection[[#This Row],[String]],tblSrcConnection[#Headers],0))</f>
        <v>//  PowerQuery, Conn String, M, Embedded SQL Linked Server JOIN   let    xlAlloc=OleDb.DataSource("Provider=MSOLEDBSQL; initial catalog=DesktopDB; data source=TRILITHIUM\SQLEXPRESS", [Query="SELECT * FROM LS_Desktop_ToolSource...rngAlloc"]),    xlBOM=OleDb.DataSource("Provider=MSOLEDBSQL; initial catalog=DesktopDB; data source=TRILITHIUM\SQLEXPRESS", [Query="SELECT * FROM LS_Desktop_ToolSource...rngBOM"]),    xlDates=OleDb.DataSource("Provider=MSOLEDBSQL; initial catalog=DesktopDB; data source=TRILITHIUM\SQLEXPRESS", [Query="SELECT * FROM LS_Desktop_ToolSource...rngDates"]),    xlBuilds=OleDb.DataSource("Provider=MSOLEDBSQL; initial catalog=DesktopDB; data source=TRILITHIUM\SQLEXPRESS", [Query="SELECT * FROM LS_Desktop_ToolSource...rngBuilds"]),    xlElements=OleDb.DataSource("Provider=MSOLEDBSQL; initial catalog=DesktopDB; data source=TRILITHIUM\SQLEXPRESS", [Query="SELECT * FROM LS_Desktop_ToolSource...rngElements"]),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</v>
      </c>
      <c r="K62" s="4" t="e">
        <f>INDEX(tblSrcSQL[],MATCH("textjoin",tblSrcSQL[textjoin]),MATCH(tblConnection[[#This Row],[String]],tblSrcSQL[#Headers],0))</f>
        <v>#N/A</v>
      </c>
    </row>
    <row r="63" spans="1:11" x14ac:dyDescent="0.3">
      <c r="A63" s="9" t="s">
        <v>73</v>
      </c>
      <c r="B63" s="4" t="s">
        <v>103</v>
      </c>
      <c r="C63" s="4" t="s">
        <v>80</v>
      </c>
      <c r="D63" s="4" t="s">
        <v>103</v>
      </c>
      <c r="E63" s="4" t="s">
        <v>103</v>
      </c>
      <c r="F63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-SQL Server-</v>
      </c>
      <c r="G63" s="4" t="str">
        <f>INDEX(tblConnectionConfig[],MATCH(tblConnection[[#This Row],[String]],tblConnectionConfig[String],0),MATCH(G$49,tblConnectionConfig[#Headers],0))</f>
        <v>qPQMJoinOLEDBOPENROWSET</v>
      </c>
      <c r="H63" s="4" t="s">
        <v>103</v>
      </c>
      <c r="I63" s="4" t="str">
        <f>INDEX(tblConnectionConfig[],MATCH(tblConnection[[#This Row],[String]],tblConnectionConfig[String],0),MATCH(I$49,tblConnectionConfig[#Headers],0))</f>
        <v>SQL Server PowerQuery M OLEDB SQL Excel StructTables SELECT/JOIN OPENROWSET  to Pivot</v>
      </c>
      <c r="J63" s="4" t="str">
        <f>INDEX(tblSrcConnection[],MATCH("textjoin",tblSrcConnection[textjoin],0),MATCH(tblConnection[[#This Row],[String]],tblSrcConnection[#Headers],0))</f>
        <v>//  PowerQuery, Conn String, M, Embedded SQL OPENROWSET JOIN   let    xlAlloc=OleDb.DataSource("Provider=MSOLEDBSQL; initial catalog=DesktopDB; data source=TRILITHIUM\SQLEXPRESS", [Query="SELECT * FROM OPENROWSET('Microsoft.ACE.OLEDB.12.0','Excel 12.0; Database=C:\users\Owner\Desktop\ToolSource.xlsm;HDR=YES', rngAlloc)"]),    xlBOM=OleDb.DataSource("Provider=MSOLEDBSQL; initial catalog=DesktopDB; data source=TRILITHIUM\SQLEXPRESS", [Query="SELECT * FROM OPENROWSET('Microsoft.ACE.OLEDB.12.0','Excel 12.0; Database=C:\users\Owner\Desktop\ToolSource.xlsm;HDR=YES', rngBOM)"]),    xlDates=OleDb.DataSource("Provider=MSOLEDBSQL; initial catalog=DesktopDB; data source=TRILITHIUM\SQLEXPRESS", [Query="SELECT * FROM OPENROWSET('Microsoft.ACE.OLEDB.12.0','Excel 12.0; Database=C:\users\Owner\Desktop\ToolSource.xlsm;HDR=YES', rngDates)"]),    xlBuilds=OleDb.DataSource("Provider=MSOLEDBSQL; initial catalog=DesktopDB; data source=TRILITHIUM\SQLEXPRESS", [Query="SELECT * FROM OPENROWSET('Microsoft.ACE.OLEDB.12.0','Excel 12.0; Database=C:\users\Owner\Desktop\ToolSource.xlsm;HDR=YES', rngBuilds)"]),    xlElements=OleDb.DataSource("Provider=MSOLEDBSQL; initial catalog=DesktopDB; data source=TRILITHIUM\SQLEXPRESS", [Query="SELECT * FROM OPENROWSET('Microsoft.ACE.OLEDB.12.0','Excel 12.0; Database=C:\users\Owner\Desktop\ToolSource.xlsm;HDR=YES', rngElements)"]),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</v>
      </c>
      <c r="K63" s="4" t="e">
        <f>INDEX(tblSrcSQL[],MATCH("textjoin",tblSrcSQL[textjoin]),MATCH(tblConnection[[#This Row],[String]],tblSrcSQL[#Headers],0))</f>
        <v>#N/A</v>
      </c>
    </row>
    <row r="64" spans="1:11" x14ac:dyDescent="0.3">
      <c r="A64" s="9" t="s">
        <v>74</v>
      </c>
      <c r="B64" s="4" t="s">
        <v>103</v>
      </c>
      <c r="C64" s="4" t="s">
        <v>103</v>
      </c>
      <c r="D64" s="4" t="s">
        <v>81</v>
      </c>
      <c r="E64" s="4" t="s">
        <v>103</v>
      </c>
      <c r="F64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64" s="4" t="e">
        <f>INDEX(tblConnectionConfig[],MATCH(tblConnection[[#This Row],[String]],tblConnectionConfig[String],0),MATCH(G$49,tblConnectionConfig[#Headers],0))</f>
        <v>#N/A</v>
      </c>
      <c r="H64" s="4" t="s">
        <v>103</v>
      </c>
      <c r="I64" s="4" t="e">
        <f>INDEX(tblConnectionConfig[],MATCH(tblConnection[[#This Row],[String]],tblConnectionConfig[String],0),MATCH(I$49,tblConnectionConfig[#Headers],0))</f>
        <v>#N/A</v>
      </c>
      <c r="J64" s="4" t="str">
        <f>INDEX(tblSrcConnection[],MATCH("textjoin",tblSrcConnection[textjoin],0),MATCH(tblConnection[[#This Row],[String]],tblSrcConnection[#Headers],0))</f>
        <v>//  PowerQuery, Excel Remote WB, M, Combine   let   Source=Excel.Workbook(File.Contents("C:\users\Owner\Desktop\ToolSource.xlsm"), null, true),   tblGroup1 = Source{[Item="tblGroup1",Kind="Table"]}[Data],   tblGroup2 = Source{[Item="tblGroup2",Kind="Table"]}[Data],   tblGroup3 = Source{[Item="tblGroup3",Kind="Table"]}[Data],   tblUnion = Table.Combine({tblGroup1, tblGroup2, tblGroup3})   in   tblUnion</v>
      </c>
      <c r="K64" s="4" t="e">
        <f>INDEX(tblSrcSQL[],MATCH("textjoin",tblSrcSQL[textjoin]),MATCH(tblConnection[[#This Row],[String]],tblSrcSQL[#Headers],0))</f>
        <v>#N/A</v>
      </c>
    </row>
    <row r="65" spans="1:11" x14ac:dyDescent="0.3">
      <c r="A65" s="9" t="s">
        <v>75</v>
      </c>
      <c r="B65" s="4" t="s">
        <v>103</v>
      </c>
      <c r="C65" s="4" t="s">
        <v>103</v>
      </c>
      <c r="D65" s="4" t="s">
        <v>81</v>
      </c>
      <c r="E65" s="4" t="s">
        <v>103</v>
      </c>
      <c r="F65" s="4" t="str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--PQ</v>
      </c>
      <c r="G65" s="4" t="str">
        <f>INDEX(tblConnectionConfig[],MATCH(tblConnection[[#This Row],[String]],tblConnectionConfig[String],0),MATCH(G$49,tblConnectionConfig[#Headers],0))</f>
        <v>qPQCurrentWB</v>
      </c>
      <c r="H65" s="4" t="s">
        <v>103</v>
      </c>
      <c r="I65" s="4" t="str">
        <f>INDEX(tblConnectionConfig[],MATCH(tblConnection[[#This Row],[String]],tblConnectionConfig[String],0),MATCH(I$49,tblConnectionConfig[#Headers],0))</f>
        <v>PowerQuery M Excel Current Workbook Excel StructTables JOIN to StructTable</v>
      </c>
      <c r="J65" s="4" t="str">
        <f>INDEX(tblSrcConnection[],MATCH("textjoin",tblSrcConnection[textjoin],0),MATCH(tblConnection[[#This Row],[String]],tblSrcConnection[#Headers],0))</f>
        <v>//  PowerQuery, Excel Current WB, M, JOIN   let        Source=Excel.CurrentWorkbook(),       xlAlloc=Source{[Name="tblAlloc"]}[Content],       xlBOM=Source{[Name="tblBOM"]}[Content],        xlDates=Source{[Name="tblDates"]}[Content],        xlBuilds=Source{[Name="tblBuilds"]}[Content],        xlElements=Source{[Name="tblElements"]}[Content],        xlPR=Source{[Name="tblPurchReq"]}[Content],           AB=Table.Join(xlAlloc, {"akAllocRevKey"},xlBOM,{"bmBOMItemKeyIn"},JoinKind.LeftOuter),        ABD=Table.Join(AB, {"bmBOMItemKeyOut"}, xlDates, {"daSchedItemRevKey"},JoinKind.LeftOuter),        ABDB=Table.Join(ABD,{"daSchedItemRevKey"},xlBuilds,{"bdBuildRevKey"},JoinKind.LeftOuter),        ABDBE=Table.Join(ABDB,{"bmBOMItemKey"},xlElements,{"emElementItemKey"},JoinKind.LeftOuter),        ABDBEP=Table.Join(ABDBE,{"akPurchReq"},xlPR,{"prPurchReq"},JoinKind.LeftOuter),           ABDBEPQ=Table.AddColumn(ABDBEP,"QtyExt", each [akQty]*[bmSubQty]),        ABDBEPQC=Table.AddColumn(ABDBEPQ,"CostExt", each [QtyExt]*[bmSubCost])        in        ABDBEPQC</v>
      </c>
      <c r="K65" s="4" t="e">
        <f>INDEX(tblSrcSQL[],MATCH("textjoin",tblSrcSQL[textjoin]),MATCH(tblConnection[[#This Row],[String]],tblSrcSQL[#Headers],0))</f>
        <v>#N/A</v>
      </c>
    </row>
    <row r="66" spans="1:11" x14ac:dyDescent="0.3">
      <c r="A66" s="9" t="s">
        <v>76</v>
      </c>
      <c r="B66" s="4" t="s">
        <v>103</v>
      </c>
      <c r="C66" s="4" t="s">
        <v>103</v>
      </c>
      <c r="D66" s="4" t="s">
        <v>81</v>
      </c>
      <c r="E66" s="4" t="s">
        <v>103</v>
      </c>
      <c r="F66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66" s="4" t="e">
        <f>INDEX(tblConnectionConfig[],MATCH(tblConnection[[#This Row],[String]],tblConnectionConfig[String],0),MATCH(G$49,tblConnectionConfig[#Headers],0))</f>
        <v>#N/A</v>
      </c>
      <c r="H66" s="4" t="s">
        <v>103</v>
      </c>
      <c r="I66" s="4" t="e">
        <f>INDEX(tblConnectionConfig[],MATCH(tblConnection[[#This Row],[String]],tblConnectionConfig[String],0),MATCH(I$49,tblConnectionConfig[#Headers],0))</f>
        <v>#N/A</v>
      </c>
      <c r="J66" s="4" t="str">
        <f>INDEX(tblSrcConnection[],MATCH("textjoin",tblSrcConnection[textjoin],0),MATCH(tblConnection[[#This Row],[String]],tblSrcConnection[#Headers],0))</f>
        <v>//  PowerQuery, Excel Remote WB, M, Combine   let   Source=Excel.Workbook(File.Contents("C:\users\Owner\Desktop\ToolSource.xlsm"), null, true),   tblGroup1 = Source{[Item="tblGroup1",Kind="Table"]}[Data],   tblGroup2 = Source{[Item="tblGroup2",Kind="Table"]}[Data],   tblGroup3 = Source{[Item="tblGroup3",Kind="Table"]}[Data],   tblUnion = Table.Combine({tblGroup1, tblGroup2, tblGroup3})   in   tblUnion</v>
      </c>
      <c r="K66" s="4" t="e">
        <f>INDEX(tblSrcSQL[],MATCH("textjoin",tblSrcSQL[textjoin]),MATCH(tblConnection[[#This Row],[String]],tblSrcSQL[#Headers],0))</f>
        <v>#N/A</v>
      </c>
    </row>
    <row r="67" spans="1:11" x14ac:dyDescent="0.3">
      <c r="A67" s="27" t="s">
        <v>77</v>
      </c>
      <c r="B67" s="4" t="s">
        <v>103</v>
      </c>
      <c r="C67" s="4" t="s">
        <v>103</v>
      </c>
      <c r="D67" s="4" t="s">
        <v>81</v>
      </c>
      <c r="E67" s="15" t="s">
        <v>103</v>
      </c>
      <c r="F67" s="4" t="e">
        <f>INDEX(tblConnectionConfig[],MATCH(tblConnection[[#This Row],[String]],tblConnectionConfig[String],0),MATCH("Access",tblConnectionConfig[#Headers],0)) &amp; INDEX(tblConnectionConfig[],MATCH(tblConnection[[#This Row],[String]],tblConnectionConfig[String],0),MATCH("SQL Server",tblConnectionConfig[#Headers],0)) &amp; INDEX(tblConnectionConfig[],MATCH(tblConnection[[#This Row],[String]],tblConnectionConfig[String],0),MATCH("PQ",tblConnectionConfig[#Headers],0))</f>
        <v>#N/A</v>
      </c>
      <c r="G67" s="4" t="e">
        <f>INDEX(tblConnectionConfig[],MATCH(tblConnection[[#This Row],[String]],tblConnectionConfig[String],0),MATCH(G$49,tblConnectionConfig[#Headers],0))</f>
        <v>#N/A</v>
      </c>
      <c r="H67" s="15" t="s">
        <v>103</v>
      </c>
      <c r="I67" s="4" t="e">
        <f>INDEX(tblConnectionConfig[],MATCH(tblConnection[[#This Row],[String]],tblConnectionConfig[String],0),MATCH(I$49,tblConnectionConfig[#Headers],0))</f>
        <v>#N/A</v>
      </c>
      <c r="J67" s="15" t="str">
        <f>INDEX(tblSrcConnection[],MATCH("textjoin",tblSrcConnection[textjoin],0),MATCH(tblConnection[[#This Row],[String]],tblSrcConnection[#Headers],0))</f>
        <v>//  PowerQuery, Excel Remote WB, M, JOIN   let    Source=Excel.Workbook(File.Contents("C:\users\Owner\Desktop\ToolSource.xlsm"), null, true),       xlAlloc=Source{[Item="tblAlloc",Kind="Table"]}[Data],       xlBOM=Source{[Item="tblBOM",Kind="Table"]}[Data],       xlDates=Source{[Item="tblDates",Kind="Table"]}[Data],       xlBuilds=Source{[Item="tblBuilds",Kind="Table"]}[Data],       xlElements=Source{[Item="tblElements",Kind="Table"]}[Data],       xlPR=Source{[Item="tblPurchReq",Kind="Table"]}[Data],           AB=Table.Join(xlAlloc, {"akAllocRevKey"},xlBOM,{"bmBOMItemKeyIn"},JoinKind.LeftOuter),        ABD=Table.Join(AB, {"bmBOMItemKeyOut"}, xlDates, {"daSchedItemRevKey"},JoinKind.LeftOuter),        ABDB=Table.Join(ABD,{"daSchedItemRevKey"},xlBuilds,{"bdBuildRevKey"},JoinKind.LeftOuter),        ABDBE=Table.Join(ABDB,{"bmBOMItemKey"},xlElements,{"emElementItemKey"},JoinKind.LeftOuter),        ABDBEP=Table.Join(ABDBE,{"akPurchReq"},xlPR,{"prPurchReq"},JoinKind.LeftOuter),           ABDBEPQ=Table.AddColumn(ABDBEP,"QtyExt", each [akQty]*[bmSubQty]),        ABDBEPQC=Table.AddColumn(ABDBEPQ,"CostExt", each [QtyExt]*[bmSubCost])        in        ABDBEPQC</v>
      </c>
      <c r="K67" s="15" t="e">
        <f>INDEX(tblSrcSQL[],MATCH("textjoin",tblSrcSQL[textjoin]),MATCH(tblConnection[[#This Row],[String]],tblSrcSQL[#Headers],0))</f>
        <v>#N/A</v>
      </c>
    </row>
    <row r="69" spans="1:11" x14ac:dyDescent="0.3">
      <c r="A69" t="s">
        <v>109</v>
      </c>
      <c r="G69" s="95"/>
      <c r="H69" s="95" t="str">
        <f>LEFT(E79,F69)</f>
        <v/>
      </c>
    </row>
    <row r="70" spans="1:11" x14ac:dyDescent="0.3">
      <c r="A70" s="29" t="s">
        <v>82</v>
      </c>
      <c r="B70" s="12" t="s">
        <v>79</v>
      </c>
      <c r="C70" s="12" t="s">
        <v>80</v>
      </c>
      <c r="D70" s="12" t="s">
        <v>81</v>
      </c>
      <c r="E70" s="12" t="s">
        <v>40</v>
      </c>
      <c r="F70" s="12" t="s">
        <v>59</v>
      </c>
      <c r="G70" s="12" t="s">
        <v>78</v>
      </c>
      <c r="H70" s="12" t="s">
        <v>102</v>
      </c>
      <c r="I70" s="13" t="s">
        <v>41</v>
      </c>
      <c r="J70" s="12" t="s">
        <v>112</v>
      </c>
      <c r="K70" s="12" t="s">
        <v>125</v>
      </c>
    </row>
    <row r="71" spans="1:11" x14ac:dyDescent="0.3">
      <c r="A71" s="9" t="s">
        <v>0</v>
      </c>
      <c r="B71" s="4" t="str">
        <f>INDEX(tblConnectionConfig[],MATCH(tblReports[[#This Row],[Connection]],tblConnectionConfig[Connection],0),MATCH(B$70,tblConnectionConfig[#Headers],0))</f>
        <v>Access</v>
      </c>
      <c r="C71" s="4" t="str">
        <f>INDEX(tblConnectionConfig[],MATCH(tblReports[[#This Row],[Connection]],tblConnectionConfig[Connection],0),MATCH(C$70,tblConnectionConfig[#Headers],0))</f>
        <v>-</v>
      </c>
      <c r="D71" s="4" t="str">
        <f>INDEX(tblConnectionConfig[],MATCH(tblReports[[#This Row],[Connection]],tblConnectionConfig[Connection],0),MATCH(D$70,tblConnectionConfig[#Headers],0))</f>
        <v>-</v>
      </c>
      <c r="E71" s="4" t="s">
        <v>0</v>
      </c>
      <c r="F71" s="4" t="s">
        <v>103</v>
      </c>
      <c r="G71" s="4" t="s">
        <v>103</v>
      </c>
      <c r="H71" s="4" t="s">
        <v>103</v>
      </c>
      <c r="I71" s="10" t="s">
        <v>103</v>
      </c>
      <c r="J71" s="32"/>
      <c r="K71" s="32"/>
    </row>
    <row r="72" spans="1:11" x14ac:dyDescent="0.3">
      <c r="A72" s="9" t="s">
        <v>2</v>
      </c>
      <c r="B72" s="4" t="str">
        <f>INDEX(tblConnectionConfig[],MATCH(tblReports[[#This Row],[Connection]],tblConnectionConfig[Connection],0),MATCH(B$70,tblConnectionConfig[#Headers],0))</f>
        <v>Access</v>
      </c>
      <c r="C72" s="4" t="str">
        <f>INDEX(tblConnectionConfig[],MATCH(tblReports[[#This Row],[Connection]],tblConnectionConfig[Connection],0),MATCH(C$70,tblConnectionConfig[#Headers],0))</f>
        <v>-</v>
      </c>
      <c r="D72" s="4" t="str">
        <f>INDEX(tblConnectionConfig[],MATCH(tblReports[[#This Row],[Connection]],tblConnectionConfig[Connection],0),MATCH(D$70,tblConnectionConfig[#Headers],0))</f>
        <v>-</v>
      </c>
      <c r="E72" s="4" t="s">
        <v>2</v>
      </c>
      <c r="F72" s="4" t="s">
        <v>103</v>
      </c>
      <c r="G72" s="4" t="s">
        <v>103</v>
      </c>
      <c r="H72" s="4" t="s">
        <v>103</v>
      </c>
      <c r="I72" s="10" t="s">
        <v>103</v>
      </c>
      <c r="J72" s="4"/>
      <c r="K72" s="4"/>
    </row>
    <row r="73" spans="1:11" x14ac:dyDescent="0.3">
      <c r="A73" s="9" t="s">
        <v>4</v>
      </c>
      <c r="B73" s="4" t="str">
        <f>INDEX(tblConnectionConfig[],MATCH(tblReports[[#This Row],[Connection]],tblConnectionConfig[Connection],0),MATCH(B$70,tblConnectionConfig[#Headers],0))</f>
        <v>Access</v>
      </c>
      <c r="C73" s="4" t="str">
        <f>INDEX(tblConnectionConfig[],MATCH(tblReports[[#This Row],[Connection]],tblConnectionConfig[Connection],0),MATCH(C$70,tblConnectionConfig[#Headers],0))</f>
        <v>-</v>
      </c>
      <c r="D73" s="4" t="str">
        <f>INDEX(tblConnectionConfig[],MATCH(tblReports[[#This Row],[Connection]],tblConnectionConfig[Connection],0),MATCH(D$70,tblConnectionConfig[#Headers],0))</f>
        <v>-</v>
      </c>
      <c r="E73" s="4" t="s">
        <v>4</v>
      </c>
      <c r="F73" s="4" t="s">
        <v>103</v>
      </c>
      <c r="G73" s="4" t="s">
        <v>103</v>
      </c>
      <c r="H73" s="4" t="s">
        <v>103</v>
      </c>
      <c r="I73" s="10" t="s">
        <v>103</v>
      </c>
      <c r="J73" s="4"/>
      <c r="K73" s="4"/>
    </row>
    <row r="74" spans="1:11" x14ac:dyDescent="0.3">
      <c r="A74" s="9" t="s">
        <v>6</v>
      </c>
      <c r="B74" s="4" t="str">
        <f>INDEX(tblConnectionConfig[],MATCH(tblReports[[#This Row],[Connection]],tblConnectionConfig[Connection],0),MATCH(B$70,tblConnectionConfig[#Headers],0))</f>
        <v>Access</v>
      </c>
      <c r="C74" s="4" t="str">
        <f>INDEX(tblConnectionConfig[],MATCH(tblReports[[#This Row],[Connection]],tblConnectionConfig[Connection],0),MATCH(C$70,tblConnectionConfig[#Headers],0))</f>
        <v>-</v>
      </c>
      <c r="D74" s="4" t="str">
        <f>INDEX(tblConnectionConfig[],MATCH(tblReports[[#This Row],[Connection]],tblConnectionConfig[Connection],0),MATCH(D$70,tblConnectionConfig[#Headers],0))</f>
        <v>-</v>
      </c>
      <c r="E74" s="4" t="s">
        <v>6</v>
      </c>
      <c r="F74" s="4" t="s">
        <v>103</v>
      </c>
      <c r="G74" s="4" t="s">
        <v>103</v>
      </c>
      <c r="H74" s="4" t="s">
        <v>103</v>
      </c>
      <c r="I74" s="10" t="s">
        <v>103</v>
      </c>
      <c r="J74" s="4"/>
      <c r="K74" s="4"/>
    </row>
    <row r="75" spans="1:11" x14ac:dyDescent="0.3">
      <c r="A75" s="9" t="s">
        <v>8</v>
      </c>
      <c r="B75" s="4" t="str">
        <f>INDEX(tblConnectionConfig[],MATCH(tblReports[[#This Row],[Connection]],tblConnectionConfig[Connection],0),MATCH(B$70,tblConnectionConfig[#Headers],0))</f>
        <v>Access</v>
      </c>
      <c r="C75" s="4" t="str">
        <f>INDEX(tblConnectionConfig[],MATCH(tblReports[[#This Row],[Connection]],tblConnectionConfig[Connection],0),MATCH(C$70,tblConnectionConfig[#Headers],0))</f>
        <v>-</v>
      </c>
      <c r="D75" s="4" t="str">
        <f>INDEX(tblConnectionConfig[],MATCH(tblReports[[#This Row],[Connection]],tblConnectionConfig[Connection],0),MATCH(D$70,tblConnectionConfig[#Headers],0))</f>
        <v>-</v>
      </c>
      <c r="E75" s="4" t="s">
        <v>8</v>
      </c>
      <c r="F75" s="4" t="s">
        <v>103</v>
      </c>
      <c r="G75" s="4" t="s">
        <v>103</v>
      </c>
      <c r="H75" s="4" t="s">
        <v>103</v>
      </c>
      <c r="I75" s="10" t="s">
        <v>103</v>
      </c>
      <c r="J75" s="4"/>
      <c r="K75" s="4"/>
    </row>
    <row r="76" spans="1:11" x14ac:dyDescent="0.3">
      <c r="A76" s="9" t="s">
        <v>10</v>
      </c>
      <c r="B76" s="4" t="str">
        <f>INDEX(tblConnectionConfig[],MATCH(tblReports[[#This Row],[Connection]],tblConnectionConfig[Connection],0),MATCH(B$70,tblConnectionConfig[#Headers],0))</f>
        <v>Access</v>
      </c>
      <c r="C76" s="4" t="str">
        <f>INDEX(tblConnectionConfig[],MATCH(tblReports[[#This Row],[Connection]],tblConnectionConfig[Connection],0),MATCH(C$70,tblConnectionConfig[#Headers],0))</f>
        <v>-</v>
      </c>
      <c r="D76" s="4" t="str">
        <f>INDEX(tblConnectionConfig[],MATCH(tblReports[[#This Row],[Connection]],tblConnectionConfig[Connection],0),MATCH(D$70,tblConnectionConfig[#Headers],0))</f>
        <v>-</v>
      </c>
      <c r="E76" s="4" t="s">
        <v>10</v>
      </c>
      <c r="F76" s="4" t="s">
        <v>103</v>
      </c>
      <c r="G76" s="4" t="s">
        <v>103</v>
      </c>
      <c r="H76" s="4" t="s">
        <v>103</v>
      </c>
      <c r="I76" s="10" t="s">
        <v>103</v>
      </c>
      <c r="J76" s="4"/>
      <c r="K76" s="4"/>
    </row>
    <row r="77" spans="1:11" x14ac:dyDescent="0.3">
      <c r="A77" s="9" t="s">
        <v>12</v>
      </c>
      <c r="B77" s="4" t="str">
        <f>INDEX(tblConnectionConfig[],MATCH(tblReports[[#This Row],[Connection]],tblConnectionConfig[Connection],0),MATCH(B$70,tblConnectionConfig[#Headers],0))</f>
        <v>-</v>
      </c>
      <c r="C77" s="4" t="str">
        <f>INDEX(tblConnectionConfig[],MATCH(tblReports[[#This Row],[Connection]],tblConnectionConfig[Connection],0),MATCH(C$70,tblConnectionConfig[#Headers],0))</f>
        <v>SQL Server</v>
      </c>
      <c r="D77" s="4" t="str">
        <f>INDEX(tblConnectionConfig[],MATCH(tblReports[[#This Row],[Connection]],tblConnectionConfig[Connection],0),MATCH(D$70,tblConnectionConfig[#Headers],0))</f>
        <v>-</v>
      </c>
      <c r="E77" s="4" t="s">
        <v>12</v>
      </c>
      <c r="F77" s="4" t="s">
        <v>103</v>
      </c>
      <c r="G77" s="4" t="s">
        <v>103</v>
      </c>
      <c r="H77" s="4" t="s">
        <v>103</v>
      </c>
      <c r="I77" s="10" t="s">
        <v>103</v>
      </c>
      <c r="J77" s="4"/>
      <c r="K77" s="4"/>
    </row>
    <row r="78" spans="1:11" x14ac:dyDescent="0.3">
      <c r="A78" s="9" t="s">
        <v>14</v>
      </c>
      <c r="B78" s="4" t="str">
        <f>INDEX(tblConnectionConfig[],MATCH(tblReports[[#This Row],[Connection]],tblConnectionConfig[Connection],0),MATCH(B$70,tblConnectionConfig[#Headers],0))</f>
        <v>-</v>
      </c>
      <c r="C78" s="4" t="str">
        <f>INDEX(tblConnectionConfig[],MATCH(tblReports[[#This Row],[Connection]],tblConnectionConfig[Connection],0),MATCH(C$70,tblConnectionConfig[#Headers],0))</f>
        <v>SQL Server</v>
      </c>
      <c r="D78" s="4" t="str">
        <f>INDEX(tblConnectionConfig[],MATCH(tblReports[[#This Row],[Connection]],tblConnectionConfig[Connection],0),MATCH(D$70,tblConnectionConfig[#Headers],0))</f>
        <v>-</v>
      </c>
      <c r="E78" s="4" t="s">
        <v>14</v>
      </c>
      <c r="F78" s="4" t="s">
        <v>103</v>
      </c>
      <c r="G78" s="4" t="s">
        <v>103</v>
      </c>
      <c r="H78" s="4" t="s">
        <v>103</v>
      </c>
      <c r="I78" s="10" t="s">
        <v>103</v>
      </c>
      <c r="J78" s="4"/>
      <c r="K78" s="4"/>
    </row>
    <row r="79" spans="1:11" x14ac:dyDescent="0.3">
      <c r="A79" s="9" t="s">
        <v>356</v>
      </c>
      <c r="B79" s="4" t="str">
        <f>INDEX(tblConnectionConfig[],MATCH(tblReports[[#This Row],[Connection]],tblConnectionConfig[Connection],0),MATCH(B$70,tblConnectionConfig[#Headers],0))</f>
        <v>-</v>
      </c>
      <c r="C79" s="4" t="str">
        <f>INDEX(tblConnectionConfig[],MATCH(tblReports[[#This Row],[Connection]],tblConnectionConfig[Connection],0),MATCH(C$70,tblConnectionConfig[#Headers],0))</f>
        <v>SQL Server</v>
      </c>
      <c r="D79" s="4" t="str">
        <f>INDEX(tblConnectionConfig[],MATCH(tblReports[[#This Row],[Connection]],tblConnectionConfig[Connection],0),MATCH(D$70,tblConnectionConfig[#Headers],0))</f>
        <v>-</v>
      </c>
      <c r="E79" s="4" t="s">
        <v>16</v>
      </c>
      <c r="F79" s="4" t="s">
        <v>103</v>
      </c>
      <c r="G79" s="4" t="s">
        <v>103</v>
      </c>
      <c r="H79" s="4" t="s">
        <v>103</v>
      </c>
      <c r="I79" s="10" t="s">
        <v>103</v>
      </c>
      <c r="J79" s="4"/>
      <c r="K79" s="4"/>
    </row>
    <row r="80" spans="1:11" x14ac:dyDescent="0.3">
      <c r="A80" s="28" t="s">
        <v>84</v>
      </c>
      <c r="B80" s="4" t="s">
        <v>103</v>
      </c>
      <c r="C80" s="4" t="str">
        <f>INDEX(tblConnectionConfig[],MATCH(tblReports[[#This Row],[Connection]],tblConnectionConfig[Connection],0),MATCH(C$70,tblConnectionConfig[#Headers],0))</f>
        <v>SQL Server</v>
      </c>
      <c r="D80" s="4" t="str">
        <f>INDEX(tblConnectionConfig[],MATCH(tblReports[[#This Row],[Connection]],tblConnectionConfig[Connection],0),MATCH(D$70,tblConnectionConfig[#Headers],0))</f>
        <v>-</v>
      </c>
      <c r="E80" s="6" t="s">
        <v>18</v>
      </c>
      <c r="F80" s="4" t="s">
        <v>103</v>
      </c>
      <c r="G80" s="4" t="s">
        <v>103</v>
      </c>
      <c r="H80" s="4" t="s">
        <v>103</v>
      </c>
      <c r="I80" s="10" t="s">
        <v>103</v>
      </c>
      <c r="J80" s="4"/>
      <c r="K80" s="4"/>
    </row>
    <row r="81" spans="1:11" x14ac:dyDescent="0.3">
      <c r="A81" s="9" t="s">
        <v>85</v>
      </c>
      <c r="B81" s="4" t="str">
        <f>INDEX(tblConnectionConfig[],MATCH(tblReports[[#This Row],[Connection]],tblConnectionConfig[Connection],0),MATCH(B$70,tblConnectionConfig[#Headers],0))</f>
        <v>-</v>
      </c>
      <c r="C81" s="4" t="str">
        <f>INDEX(tblConnectionConfig[],MATCH(tblReports[[#This Row],[Connection]],tblConnectionConfig[Connection],0),MATCH(C$70,tblConnectionConfig[#Headers],0))</f>
        <v>SQL Server</v>
      </c>
      <c r="D81" s="4" t="str">
        <f>INDEX(tblConnectionConfig[],MATCH(tblReports[[#This Row],[Connection]],tblConnectionConfig[Connection],0),MATCH(D$70,tblConnectionConfig[#Headers],0))</f>
        <v>-</v>
      </c>
      <c r="E81" s="4" t="s">
        <v>20</v>
      </c>
      <c r="F81" s="4" t="s">
        <v>103</v>
      </c>
      <c r="G81" s="4" t="s">
        <v>103</v>
      </c>
      <c r="H81" s="4" t="s">
        <v>103</v>
      </c>
      <c r="I81" s="10" t="s">
        <v>103</v>
      </c>
      <c r="J81" s="4"/>
      <c r="K81" s="4"/>
    </row>
    <row r="82" spans="1:11" x14ac:dyDescent="0.3">
      <c r="A82" s="9" t="s">
        <v>22</v>
      </c>
      <c r="B82" s="4" t="str">
        <f>INDEX(tblConnectionConfig[],MATCH(tblReports[[#This Row],[Connection]],tblConnectionConfig[Connection],0),MATCH(B$70,tblConnectionConfig[#Headers],0))</f>
        <v>-</v>
      </c>
      <c r="C82" s="4" t="str">
        <f>INDEX(tblConnectionConfig[],MATCH(tblReports[[#This Row],[Connection]],tblConnectionConfig[Connection],0),MATCH(C$70,tblConnectionConfig[#Headers],0))</f>
        <v>SQL Server</v>
      </c>
      <c r="D82" s="4" t="str">
        <f>INDEX(tblConnectionConfig[],MATCH(tblReports[[#This Row],[Connection]],tblConnectionConfig[Connection],0),MATCH(D$70,tblConnectionConfig[#Headers],0))</f>
        <v>-</v>
      </c>
      <c r="E82" s="4" t="s">
        <v>22</v>
      </c>
      <c r="F82" s="4" t="s">
        <v>103</v>
      </c>
      <c r="G82" s="4" t="s">
        <v>103</v>
      </c>
      <c r="H82" s="4" t="s">
        <v>103</v>
      </c>
      <c r="I82" s="10" t="s">
        <v>103</v>
      </c>
      <c r="J82" s="4"/>
      <c r="K82" s="4"/>
    </row>
    <row r="83" spans="1:11" x14ac:dyDescent="0.3">
      <c r="A83" s="9" t="s">
        <v>86</v>
      </c>
      <c r="B83" s="4" t="str">
        <f>INDEX(tblConnectionConfig[],MATCH(tblReports[[#This Row],[Connection]],tblConnectionConfig[Connection],0),MATCH(B$70,tblConnectionConfig[#Headers],0))</f>
        <v>-</v>
      </c>
      <c r="C83" s="4" t="str">
        <f>INDEX(tblConnectionConfig[],MATCH(tblReports[[#This Row],[Connection]],tblConnectionConfig[Connection],0),MATCH(C$70,tblConnectionConfig[#Headers],0))</f>
        <v>SQL Server</v>
      </c>
      <c r="D83" s="4" t="str">
        <f>INDEX(tblConnectionConfig[],MATCH(tblReports[[#This Row],[Connection]],tblConnectionConfig[Connection],0),MATCH(D$70,tblConnectionConfig[#Headers],0))</f>
        <v>-</v>
      </c>
      <c r="E83" s="4" t="s">
        <v>86</v>
      </c>
      <c r="F83" s="4" t="s">
        <v>103</v>
      </c>
      <c r="G83" s="4" t="s">
        <v>103</v>
      </c>
      <c r="H83" s="4" t="s">
        <v>103</v>
      </c>
      <c r="I83" s="10" t="s">
        <v>103</v>
      </c>
      <c r="J83" s="4"/>
      <c r="K83" s="4"/>
    </row>
    <row r="84" spans="1:11" x14ac:dyDescent="0.3">
      <c r="A84" s="9" t="s">
        <v>26</v>
      </c>
      <c r="B84" s="4" t="str">
        <f>INDEX(tblConnectionConfig[],MATCH(tblReports[[#This Row],[Connection]],tblConnectionConfig[Connection],0),MATCH(B$70,tblConnectionConfig[#Headers],0))</f>
        <v>-</v>
      </c>
      <c r="C84" s="4" t="str">
        <f>INDEX(tblConnectionConfig[],MATCH(tblReports[[#This Row],[Connection]],tblConnectionConfig[Connection],0),MATCH(C$70,tblConnectionConfig[#Headers],0))</f>
        <v>SQL Server</v>
      </c>
      <c r="D84" s="4" t="str">
        <f>INDEX(tblConnectionConfig[],MATCH(tblReports[[#This Row],[Connection]],tblConnectionConfig[Connection],0),MATCH(D$70,tblConnectionConfig[#Headers],0))</f>
        <v>-</v>
      </c>
      <c r="E84" s="4" t="s">
        <v>26</v>
      </c>
      <c r="F84" s="4" t="s">
        <v>103</v>
      </c>
      <c r="G84" s="4" t="s">
        <v>103</v>
      </c>
      <c r="H84" s="4" t="s">
        <v>103</v>
      </c>
      <c r="I84" s="10" t="s">
        <v>103</v>
      </c>
      <c r="J84" s="4"/>
      <c r="K84" s="4"/>
    </row>
    <row r="85" spans="1:11" x14ac:dyDescent="0.3">
      <c r="A85" s="9" t="s">
        <v>28</v>
      </c>
      <c r="B85" s="4" t="str">
        <f>INDEX(tblConnectionConfig[],MATCH(tblReports[[#This Row],[Connection]],tblConnectionConfig[Connection],0),MATCH(B$70,tblConnectionConfig[#Headers],0))</f>
        <v>-</v>
      </c>
      <c r="C85" s="4" t="str">
        <f>INDEX(tblConnectionConfig[],MATCH(tblReports[[#This Row],[Connection]],tblConnectionConfig[Connection],0),MATCH(C$70,tblConnectionConfig[#Headers],0))</f>
        <v>SQL Server</v>
      </c>
      <c r="D85" s="4" t="str">
        <f>INDEX(tblConnectionConfig[],MATCH(tblReports[[#This Row],[Connection]],tblConnectionConfig[Connection],0),MATCH(D$70,tblConnectionConfig[#Headers],0))</f>
        <v>-</v>
      </c>
      <c r="E85" s="4" t="s">
        <v>28</v>
      </c>
      <c r="F85" s="4" t="s">
        <v>103</v>
      </c>
      <c r="G85" s="4" t="s">
        <v>103</v>
      </c>
      <c r="H85" s="4" t="s">
        <v>103</v>
      </c>
      <c r="I85" s="10" t="s">
        <v>103</v>
      </c>
      <c r="J85" s="4"/>
      <c r="K85" s="4"/>
    </row>
    <row r="86" spans="1:11" x14ac:dyDescent="0.3">
      <c r="A86" s="9" t="s">
        <v>30</v>
      </c>
      <c r="B86" s="4" t="str">
        <f>INDEX(tblConnectionConfig[],MATCH(tblReports[[#This Row],[Connection]],tblConnectionConfig[Connection],0),MATCH(B$70,tblConnectionConfig[#Headers],0))</f>
        <v>-</v>
      </c>
      <c r="C86" s="4" t="str">
        <f>INDEX(tblConnectionConfig[],MATCH(tblReports[[#This Row],[Connection]],tblConnectionConfig[Connection],0),MATCH(C$70,tblConnectionConfig[#Headers],0))</f>
        <v>SQL Server</v>
      </c>
      <c r="D86" s="4" t="str">
        <f>INDEX(tblConnectionConfig[],MATCH(tblReports[[#This Row],[Connection]],tblConnectionConfig[Connection],0),MATCH(D$70,tblConnectionConfig[#Headers],0))</f>
        <v>-</v>
      </c>
      <c r="E86" s="4" t="s">
        <v>30</v>
      </c>
      <c r="F86" s="4" t="s">
        <v>103</v>
      </c>
      <c r="G86" s="4" t="s">
        <v>103</v>
      </c>
      <c r="H86" s="4" t="s">
        <v>103</v>
      </c>
      <c r="I86" s="10" t="s">
        <v>103</v>
      </c>
      <c r="J86" s="4"/>
      <c r="K86" s="4"/>
    </row>
    <row r="87" spans="1:11" x14ac:dyDescent="0.3">
      <c r="A87" s="9" t="s">
        <v>87</v>
      </c>
      <c r="B87" s="4" t="str">
        <f>INDEX(tblConnectionConfig[],MATCH(tblReports[[#This Row],[Connection]],tblConnectionConfig[Connection],0),MATCH(B$70,tblConnectionConfig[#Headers],0))</f>
        <v>-</v>
      </c>
      <c r="C87" s="4" t="str">
        <f>INDEX(tblConnectionConfig[],MATCH(tblReports[[#This Row],[Connection]],tblConnectionConfig[Connection],0),MATCH(C$70,tblConnectionConfig[#Headers],0))</f>
        <v>SQL Server</v>
      </c>
      <c r="D87" s="4" t="str">
        <f>INDEX(tblConnectionConfig[],MATCH(tblReports[[#This Row],[Connection]],tblConnectionConfig[Connection],0),MATCH(D$70,tblConnectionConfig[#Headers],0))</f>
        <v>-</v>
      </c>
      <c r="E87" s="4" t="s">
        <v>32</v>
      </c>
      <c r="F87" s="4" t="s">
        <v>103</v>
      </c>
      <c r="G87" s="4" t="s">
        <v>103</v>
      </c>
      <c r="H87" s="4" t="s">
        <v>103</v>
      </c>
      <c r="I87" s="10" t="s">
        <v>103</v>
      </c>
      <c r="J87" s="4"/>
      <c r="K87" s="4"/>
    </row>
    <row r="88" spans="1:11" x14ac:dyDescent="0.3">
      <c r="A88" s="9" t="s">
        <v>34</v>
      </c>
      <c r="B88" s="4" t="str">
        <f>INDEX(tblConnectionConfig[],MATCH(tblReports[[#This Row],[Connection]],tblConnectionConfig[Connection],0),MATCH(B$70,tblConnectionConfig[#Headers],0))</f>
        <v>Access</v>
      </c>
      <c r="C88" s="4" t="str">
        <f>INDEX(tblConnectionConfig[],MATCH(tblReports[[#This Row],[Connection]],tblConnectionConfig[Connection],0),MATCH(C$70,tblConnectionConfig[#Headers],0))</f>
        <v>-</v>
      </c>
      <c r="D88" s="4" t="str">
        <f>INDEX(tblConnectionConfig[],MATCH(tblReports[[#This Row],[Connection]],tblConnectionConfig[Connection],0),MATCH(D$70,tblConnectionConfig[#Headers],0))</f>
        <v>PQ</v>
      </c>
      <c r="E88" s="4" t="s">
        <v>34</v>
      </c>
      <c r="F88" s="4" t="s">
        <v>103</v>
      </c>
      <c r="G88" s="4" t="s">
        <v>103</v>
      </c>
      <c r="H88" s="4" t="s">
        <v>103</v>
      </c>
      <c r="I88" s="10" t="s">
        <v>103</v>
      </c>
      <c r="J88" s="4"/>
      <c r="K88" s="4"/>
    </row>
    <row r="89" spans="1:11" x14ac:dyDescent="0.3">
      <c r="A89" s="9" t="s">
        <v>36</v>
      </c>
      <c r="B89" s="4" t="str">
        <f>INDEX(tblConnectionConfig[],MATCH(tblReports[[#This Row],[Connection]],tblConnectionConfig[Connection],0),MATCH(B$70,tblConnectionConfig[#Headers],0))</f>
        <v>-</v>
      </c>
      <c r="C89" s="4" t="str">
        <f>INDEX(tblConnectionConfig[],MATCH(tblReports[[#This Row],[Connection]],tblConnectionConfig[Connection],0),MATCH(C$70,tblConnectionConfig[#Headers],0))</f>
        <v>-</v>
      </c>
      <c r="D89" s="4" t="str">
        <f>INDEX(tblConnectionConfig[],MATCH(tblReports[[#This Row],[Connection]],tblConnectionConfig[Connection],0),MATCH(D$70,tblConnectionConfig[#Headers],0))</f>
        <v>PQ</v>
      </c>
      <c r="E89" s="4" t="s">
        <v>36</v>
      </c>
      <c r="F89" s="4" t="s">
        <v>103</v>
      </c>
      <c r="G89" s="4" t="s">
        <v>103</v>
      </c>
      <c r="H89" s="4" t="s">
        <v>103</v>
      </c>
      <c r="I89" s="10" t="s">
        <v>103</v>
      </c>
      <c r="J89" s="4"/>
      <c r="K89" s="4"/>
    </row>
    <row r="90" spans="1:11" x14ac:dyDescent="0.3">
      <c r="A90" s="9" t="s">
        <v>88</v>
      </c>
      <c r="B90" s="4" t="str">
        <f>INDEX(tblConnectionConfig[],MATCH(tblReports[[#This Row],[Connection]],tblConnectionConfig[Connection],0),MATCH(B$70,tblConnectionConfig[#Headers],0))</f>
        <v>-</v>
      </c>
      <c r="C90" s="4" t="str">
        <f>INDEX(tblConnectionConfig[],MATCH(tblReports[[#This Row],[Connection]],tblConnectionConfig[Connection],0),MATCH(C$70,tblConnectionConfig[#Headers],0))</f>
        <v>-</v>
      </c>
      <c r="D90" s="4" t="str">
        <f>INDEX(tblConnectionConfig[],MATCH(tblReports[[#This Row],[Connection]],tblConnectionConfig[Connection],0),MATCH(D$70,tblConnectionConfig[#Headers],0))</f>
        <v>PQ</v>
      </c>
      <c r="E90" s="6" t="s">
        <v>36</v>
      </c>
      <c r="F90" s="4" t="s">
        <v>103</v>
      </c>
      <c r="G90" s="4" t="s">
        <v>103</v>
      </c>
      <c r="H90" s="4" t="s">
        <v>103</v>
      </c>
      <c r="I90" s="10" t="s">
        <v>103</v>
      </c>
      <c r="J90" s="4"/>
      <c r="K90" s="4"/>
    </row>
    <row r="91" spans="1:11" x14ac:dyDescent="0.3">
      <c r="A91" s="9" t="s">
        <v>89</v>
      </c>
      <c r="B91" s="4" t="str">
        <f>INDEX(tblConnectionConfig[],MATCH(tblReports[[#This Row],[Connection]],tblConnectionConfig[Connection],0),MATCH(B$70,tblConnectionConfig[#Headers],0))</f>
        <v>-</v>
      </c>
      <c r="C91" s="4" t="str">
        <f>INDEX(tblConnectionConfig[],MATCH(tblReports[[#This Row],[Connection]],tblConnectionConfig[Connection],0),MATCH(C$70,tblConnectionConfig[#Headers],0))</f>
        <v>-</v>
      </c>
      <c r="D91" s="4" t="str">
        <f>INDEX(tblConnectionConfig[],MATCH(tblReports[[#This Row],[Connection]],tblConnectionConfig[Connection],0),MATCH(D$70,tblConnectionConfig[#Headers],0))</f>
        <v>PQ</v>
      </c>
      <c r="E91" s="6" t="s">
        <v>36</v>
      </c>
      <c r="F91" s="4" t="s">
        <v>103</v>
      </c>
      <c r="G91" s="4" t="s">
        <v>103</v>
      </c>
      <c r="H91" s="4" t="s">
        <v>103</v>
      </c>
      <c r="I91" s="10" t="s">
        <v>103</v>
      </c>
      <c r="J91" s="4"/>
      <c r="K91" s="4"/>
    </row>
    <row r="92" spans="1:11" x14ac:dyDescent="0.3">
      <c r="A92" s="27" t="s">
        <v>90</v>
      </c>
      <c r="B92" s="4" t="str">
        <f>INDEX(tblConnectionConfig[],MATCH(tblReports[[#This Row],[Connection]],tblConnectionConfig[Connection],0),MATCH(B$70,tblConnectionConfig[#Headers],0))</f>
        <v>-</v>
      </c>
      <c r="C92" s="4" t="str">
        <f>INDEX(tblConnectionConfig[],MATCH(tblReports[[#This Row],[Connection]],tblConnectionConfig[Connection],0),MATCH(C$70,tblConnectionConfig[#Headers],0))</f>
        <v>-</v>
      </c>
      <c r="D92" s="4" t="str">
        <f>INDEX(tblConnectionConfig[],MATCH(tblReports[[#This Row],[Connection]],tblConnectionConfig[Connection],0),MATCH(D$70,tblConnectionConfig[#Headers],0))</f>
        <v>PQ</v>
      </c>
      <c r="E92" s="30" t="s">
        <v>38</v>
      </c>
      <c r="F92" s="15" t="s">
        <v>103</v>
      </c>
      <c r="G92" s="15" t="s">
        <v>103</v>
      </c>
      <c r="H92" s="15" t="s">
        <v>103</v>
      </c>
      <c r="I92" s="18" t="s">
        <v>103</v>
      </c>
      <c r="J92" s="15"/>
      <c r="K92" s="15"/>
    </row>
    <row r="94" spans="1:11" x14ac:dyDescent="0.3">
      <c r="A94" s="3" t="s">
        <v>110</v>
      </c>
    </row>
    <row r="95" spans="1:11" x14ac:dyDescent="0.3">
      <c r="A95" s="24" t="s">
        <v>83</v>
      </c>
      <c r="B95" s="12" t="s">
        <v>79</v>
      </c>
      <c r="C95" s="12" t="s">
        <v>80</v>
      </c>
      <c r="D95" s="12" t="s">
        <v>81</v>
      </c>
      <c r="E95" s="12" t="s">
        <v>82</v>
      </c>
      <c r="F95" s="12" t="s">
        <v>59</v>
      </c>
      <c r="G95" s="12" t="s">
        <v>78</v>
      </c>
      <c r="H95" s="12" t="s">
        <v>102</v>
      </c>
      <c r="I95" s="22" t="s">
        <v>111</v>
      </c>
      <c r="J95" s="12" t="s">
        <v>112</v>
      </c>
      <c r="K95" s="12" t="s">
        <v>125</v>
      </c>
    </row>
    <row r="96" spans="1:11" x14ac:dyDescent="0.3">
      <c r="A96" s="31" t="s">
        <v>91</v>
      </c>
      <c r="B96" s="4" t="s">
        <v>103</v>
      </c>
      <c r="C96" s="4" t="s">
        <v>103</v>
      </c>
      <c r="D96" s="4" t="s">
        <v>103</v>
      </c>
      <c r="E96" s="4" t="s">
        <v>103</v>
      </c>
      <c r="F96" s="4" t="s">
        <v>103</v>
      </c>
      <c r="G96" s="4" t="s">
        <v>103</v>
      </c>
      <c r="H96" s="4" t="s">
        <v>103</v>
      </c>
      <c r="I96" s="10" t="s">
        <v>103</v>
      </c>
      <c r="J96" s="32"/>
      <c r="K96" s="32"/>
    </row>
    <row r="97" spans="1:11" x14ac:dyDescent="0.3">
      <c r="A97" s="31" t="s">
        <v>92</v>
      </c>
      <c r="B97" s="4" t="s">
        <v>103</v>
      </c>
      <c r="C97" s="4" t="s">
        <v>103</v>
      </c>
      <c r="D97" s="4" t="s">
        <v>103</v>
      </c>
      <c r="E97" s="4" t="s">
        <v>103</v>
      </c>
      <c r="F97" s="4" t="s">
        <v>103</v>
      </c>
      <c r="G97" s="4" t="s">
        <v>103</v>
      </c>
      <c r="H97" s="4" t="s">
        <v>103</v>
      </c>
      <c r="I97" s="10" t="s">
        <v>103</v>
      </c>
      <c r="J97" s="4"/>
      <c r="K97" s="4"/>
    </row>
    <row r="98" spans="1:11" x14ac:dyDescent="0.3">
      <c r="A98" s="31" t="s">
        <v>93</v>
      </c>
      <c r="B98" s="4" t="s">
        <v>103</v>
      </c>
      <c r="C98" s="4" t="s">
        <v>103</v>
      </c>
      <c r="D98" s="4" t="s">
        <v>103</v>
      </c>
      <c r="E98" s="4" t="s">
        <v>103</v>
      </c>
      <c r="F98" s="4" t="s">
        <v>103</v>
      </c>
      <c r="G98" s="4" t="s">
        <v>103</v>
      </c>
      <c r="H98" s="4" t="s">
        <v>103</v>
      </c>
      <c r="I98" s="10" t="s">
        <v>103</v>
      </c>
      <c r="J98" s="4"/>
      <c r="K98" s="4"/>
    </row>
    <row r="99" spans="1:11" x14ac:dyDescent="0.3">
      <c r="A99" s="31" t="s">
        <v>94</v>
      </c>
      <c r="B99" s="4" t="s">
        <v>103</v>
      </c>
      <c r="C99" s="4" t="s">
        <v>103</v>
      </c>
      <c r="D99" s="4" t="s">
        <v>103</v>
      </c>
      <c r="E99" s="4" t="s">
        <v>103</v>
      </c>
      <c r="F99" s="4" t="s">
        <v>103</v>
      </c>
      <c r="G99" s="4" t="s">
        <v>103</v>
      </c>
      <c r="H99" s="4" t="s">
        <v>103</v>
      </c>
      <c r="I99" s="10" t="s">
        <v>103</v>
      </c>
      <c r="J99" s="4"/>
      <c r="K99" s="4"/>
    </row>
    <row r="100" spans="1:11" x14ac:dyDescent="0.3">
      <c r="A100" s="31" t="s">
        <v>95</v>
      </c>
      <c r="B100" s="4" t="s">
        <v>103</v>
      </c>
      <c r="C100" s="4" t="s">
        <v>103</v>
      </c>
      <c r="D100" s="4" t="s">
        <v>103</v>
      </c>
      <c r="E100" s="4" t="s">
        <v>103</v>
      </c>
      <c r="F100" s="4" t="s">
        <v>103</v>
      </c>
      <c r="G100" s="4" t="s">
        <v>103</v>
      </c>
      <c r="H100" s="4" t="s">
        <v>103</v>
      </c>
      <c r="I100" s="10" t="s">
        <v>103</v>
      </c>
      <c r="J100" s="4"/>
      <c r="K100" s="4"/>
    </row>
    <row r="101" spans="1:11" x14ac:dyDescent="0.3">
      <c r="A101" s="31" t="s">
        <v>96</v>
      </c>
      <c r="B101" s="4" t="s">
        <v>103</v>
      </c>
      <c r="C101" s="4" t="s">
        <v>103</v>
      </c>
      <c r="D101" s="4" t="s">
        <v>103</v>
      </c>
      <c r="E101" s="4" t="s">
        <v>103</v>
      </c>
      <c r="F101" s="4" t="s">
        <v>103</v>
      </c>
      <c r="G101" s="4" t="s">
        <v>103</v>
      </c>
      <c r="H101" s="4" t="s">
        <v>103</v>
      </c>
      <c r="I101" s="10" t="s">
        <v>103</v>
      </c>
      <c r="J101" s="4"/>
      <c r="K101" s="4"/>
    </row>
    <row r="102" spans="1:11" x14ac:dyDescent="0.3">
      <c r="A102" s="31" t="s">
        <v>97</v>
      </c>
      <c r="B102" s="4" t="s">
        <v>103</v>
      </c>
      <c r="C102" s="4" t="s">
        <v>103</v>
      </c>
      <c r="D102" s="4" t="s">
        <v>103</v>
      </c>
      <c r="E102" s="4" t="s">
        <v>103</v>
      </c>
      <c r="F102" s="4" t="s">
        <v>103</v>
      </c>
      <c r="G102" s="4" t="s">
        <v>103</v>
      </c>
      <c r="H102" s="4" t="s">
        <v>103</v>
      </c>
      <c r="I102" s="10" t="s">
        <v>103</v>
      </c>
      <c r="J102" s="4"/>
      <c r="K102" s="4"/>
    </row>
    <row r="103" spans="1:11" x14ac:dyDescent="0.3">
      <c r="A103" s="31" t="s">
        <v>98</v>
      </c>
      <c r="B103" s="4" t="s">
        <v>103</v>
      </c>
      <c r="C103" s="4" t="s">
        <v>103</v>
      </c>
      <c r="D103" s="4" t="s">
        <v>103</v>
      </c>
      <c r="E103" s="4" t="s">
        <v>103</v>
      </c>
      <c r="F103" s="4" t="s">
        <v>103</v>
      </c>
      <c r="G103" s="4" t="s">
        <v>103</v>
      </c>
      <c r="H103" s="4" t="s">
        <v>103</v>
      </c>
      <c r="I103" s="10" t="s">
        <v>103</v>
      </c>
      <c r="J103" s="4"/>
      <c r="K103" s="4"/>
    </row>
    <row r="104" spans="1:11" x14ac:dyDescent="0.3">
      <c r="A104" s="31" t="s">
        <v>99</v>
      </c>
      <c r="B104" s="4" t="s">
        <v>103</v>
      </c>
      <c r="C104" s="4" t="s">
        <v>103</v>
      </c>
      <c r="D104" s="4" t="s">
        <v>103</v>
      </c>
      <c r="E104" s="4" t="s">
        <v>103</v>
      </c>
      <c r="F104" s="4" t="s">
        <v>103</v>
      </c>
      <c r="G104" s="4" t="s">
        <v>103</v>
      </c>
      <c r="H104" s="4" t="s">
        <v>103</v>
      </c>
      <c r="I104" s="10" t="s">
        <v>103</v>
      </c>
      <c r="J104" s="4"/>
      <c r="K104" s="4"/>
    </row>
    <row r="105" spans="1:11" x14ac:dyDescent="0.3">
      <c r="A105" s="31" t="s">
        <v>100</v>
      </c>
      <c r="B105" s="4" t="s">
        <v>103</v>
      </c>
      <c r="C105" s="4" t="s">
        <v>103</v>
      </c>
      <c r="D105" s="4" t="s">
        <v>103</v>
      </c>
      <c r="E105" s="4" t="s">
        <v>103</v>
      </c>
      <c r="F105" s="4" t="s">
        <v>103</v>
      </c>
      <c r="G105" s="4" t="s">
        <v>103</v>
      </c>
      <c r="H105" s="4" t="s">
        <v>103</v>
      </c>
      <c r="I105" s="10" t="s">
        <v>103</v>
      </c>
      <c r="J105" s="4"/>
      <c r="K105" s="4"/>
    </row>
    <row r="106" spans="1:11" x14ac:dyDescent="0.3">
      <c r="A106" s="19" t="s">
        <v>101</v>
      </c>
      <c r="B106" s="15" t="s">
        <v>103</v>
      </c>
      <c r="C106" s="15" t="s">
        <v>103</v>
      </c>
      <c r="D106" s="15" t="s">
        <v>103</v>
      </c>
      <c r="E106" s="15" t="s">
        <v>103</v>
      </c>
      <c r="F106" s="15" t="s">
        <v>103</v>
      </c>
      <c r="G106" s="15" t="s">
        <v>103</v>
      </c>
      <c r="H106" s="15" t="s">
        <v>103</v>
      </c>
      <c r="I106" s="18" t="s">
        <v>103</v>
      </c>
      <c r="J106" s="15"/>
      <c r="K106" s="15"/>
    </row>
  </sheetData>
  <pageMargins left="0.7" right="0.7" top="0.75" bottom="0.75" header="0.3" footer="0.3"/>
  <pageSetup scale="62" fitToHeight="0" orientation="landscape" horizontalDpi="4294967293" verticalDpi="0" r:id="rId1"/>
  <rowBreaks count="4" manualBreakCount="4">
    <brk id="24" max="16383" man="1"/>
    <brk id="48" max="16383" man="1"/>
    <brk id="69" max="16383" man="1"/>
    <brk id="94" max="16383" man="1"/>
  </rowBreaks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21A68-C7DD-4957-A11D-C3B69A494F41}">
  <dimension ref="A1:AF21"/>
  <sheetViews>
    <sheetView workbookViewId="0">
      <selection activeCell="D9" sqref="D9"/>
    </sheetView>
  </sheetViews>
  <sheetFormatPr defaultRowHeight="14.4" x14ac:dyDescent="0.3"/>
  <cols>
    <col min="1" max="15" width="20.77734375" customWidth="1"/>
    <col min="16" max="16" width="21.6640625" customWidth="1"/>
    <col min="17" max="31" width="20.77734375" customWidth="1"/>
    <col min="32" max="32" width="10.44140625" customWidth="1"/>
  </cols>
  <sheetData>
    <row r="1" spans="1:32" x14ac:dyDescent="0.3">
      <c r="A1" t="s">
        <v>136</v>
      </c>
      <c r="B1" t="s">
        <v>41</v>
      </c>
      <c r="C1" t="s">
        <v>137</v>
      </c>
      <c r="D1" s="20" t="s">
        <v>138</v>
      </c>
      <c r="E1" t="s">
        <v>112</v>
      </c>
      <c r="F1" s="21" t="s">
        <v>139</v>
      </c>
      <c r="G1" s="34" t="s">
        <v>140</v>
      </c>
      <c r="H1" s="34" t="s">
        <v>141</v>
      </c>
      <c r="I1" s="21" t="s">
        <v>142</v>
      </c>
      <c r="J1" t="s">
        <v>143</v>
      </c>
      <c r="K1" t="s">
        <v>125</v>
      </c>
      <c r="L1" s="34" t="s">
        <v>144</v>
      </c>
      <c r="M1" s="34" t="s">
        <v>145</v>
      </c>
      <c r="N1" t="s">
        <v>146</v>
      </c>
      <c r="O1" t="s">
        <v>147</v>
      </c>
      <c r="P1" s="34" t="s">
        <v>148</v>
      </c>
      <c r="Q1" t="s">
        <v>149</v>
      </c>
      <c r="R1" t="s">
        <v>150</v>
      </c>
      <c r="S1" t="s">
        <v>151</v>
      </c>
      <c r="T1" t="s">
        <v>152</v>
      </c>
      <c r="U1" t="s">
        <v>153</v>
      </c>
      <c r="V1" t="s">
        <v>154</v>
      </c>
      <c r="W1" t="s">
        <v>155</v>
      </c>
      <c r="X1" t="s">
        <v>156</v>
      </c>
      <c r="Y1" t="s">
        <v>157</v>
      </c>
      <c r="Z1" t="s">
        <v>158</v>
      </c>
      <c r="AA1" t="s">
        <v>159</v>
      </c>
      <c r="AB1" t="s">
        <v>160</v>
      </c>
      <c r="AC1" t="s">
        <v>161</v>
      </c>
      <c r="AD1" t="s">
        <v>162</v>
      </c>
      <c r="AE1" t="s">
        <v>163</v>
      </c>
      <c r="AF1" t="s">
        <v>111</v>
      </c>
    </row>
    <row r="2" spans="1:32" x14ac:dyDescent="0.3">
      <c r="A2" t="s">
        <v>0</v>
      </c>
      <c r="B2" t="s">
        <v>1</v>
      </c>
      <c r="C2" s="35" t="s">
        <v>169</v>
      </c>
      <c r="D2" s="36" t="s">
        <v>62</v>
      </c>
      <c r="E2" s="37" t="s">
        <v>113</v>
      </c>
      <c r="F2" s="38" t="s">
        <v>164</v>
      </c>
      <c r="G2" s="39" t="s">
        <v>165</v>
      </c>
      <c r="H2" s="39" t="s">
        <v>166</v>
      </c>
      <c r="I2" s="40" t="s">
        <v>167</v>
      </c>
      <c r="J2" s="41" t="s">
        <v>104</v>
      </c>
      <c r="K2" s="37" t="s">
        <v>103</v>
      </c>
      <c r="L2" s="39" t="s">
        <v>191</v>
      </c>
      <c r="M2" s="39" t="s">
        <v>192</v>
      </c>
      <c r="N2" s="39" t="s">
        <v>127</v>
      </c>
      <c r="O2" s="39" t="s">
        <v>193</v>
      </c>
      <c r="P2" s="39" t="s">
        <v>193</v>
      </c>
      <c r="Q2" s="39" t="s">
        <v>194</v>
      </c>
      <c r="R2" s="39" t="s">
        <v>103</v>
      </c>
      <c r="S2" s="42" t="s">
        <v>195</v>
      </c>
      <c r="T2" s="39" t="b">
        <v>1</v>
      </c>
      <c r="U2" s="37" t="b">
        <v>1</v>
      </c>
      <c r="V2" s="39" t="b">
        <v>0</v>
      </c>
      <c r="W2" s="39" t="b">
        <v>0</v>
      </c>
      <c r="X2" s="43">
        <v>0</v>
      </c>
      <c r="Y2" s="39" t="b">
        <v>0</v>
      </c>
      <c r="Z2" t="s">
        <v>168</v>
      </c>
      <c r="AA2" s="39" t="s">
        <v>169</v>
      </c>
      <c r="AB2" s="39" t="s">
        <v>170</v>
      </c>
      <c r="AC2" s="39" t="s">
        <v>169</v>
      </c>
      <c r="AD2" s="39" t="s">
        <v>169</v>
      </c>
      <c r="AE2" s="39" t="s">
        <v>169</v>
      </c>
    </row>
    <row r="3" spans="1:32" x14ac:dyDescent="0.3">
      <c r="A3" t="s">
        <v>2</v>
      </c>
      <c r="B3" t="s">
        <v>3</v>
      </c>
      <c r="C3" s="35" t="s">
        <v>169</v>
      </c>
      <c r="D3" s="36" t="s">
        <v>62</v>
      </c>
      <c r="E3" s="37" t="s">
        <v>113</v>
      </c>
      <c r="F3" s="38" t="s">
        <v>164</v>
      </c>
      <c r="G3" s="39" t="s">
        <v>165</v>
      </c>
      <c r="H3" s="39" t="s">
        <v>171</v>
      </c>
      <c r="I3" s="40" t="s">
        <v>167</v>
      </c>
      <c r="J3" s="41" t="s">
        <v>42</v>
      </c>
      <c r="K3" s="37" t="s">
        <v>126</v>
      </c>
      <c r="L3" s="39" t="s">
        <v>191</v>
      </c>
      <c r="M3" s="39" t="s">
        <v>192</v>
      </c>
      <c r="N3" s="39" t="s">
        <v>103</v>
      </c>
      <c r="O3" s="39" t="s">
        <v>193</v>
      </c>
      <c r="P3" s="39" t="s">
        <v>193</v>
      </c>
      <c r="Q3" s="39" t="s">
        <v>194</v>
      </c>
      <c r="R3" s="39" t="s">
        <v>103</v>
      </c>
      <c r="S3" s="42" t="s">
        <v>195</v>
      </c>
      <c r="T3" s="39" t="b">
        <v>1</v>
      </c>
      <c r="U3" s="37" t="b">
        <v>1</v>
      </c>
      <c r="V3" s="39" t="b">
        <v>0</v>
      </c>
      <c r="W3" s="39" t="b">
        <v>0</v>
      </c>
      <c r="X3" s="43">
        <v>0</v>
      </c>
      <c r="Y3" s="39" t="b">
        <v>0</v>
      </c>
      <c r="Z3" t="s">
        <v>172</v>
      </c>
      <c r="AA3" s="39" t="s">
        <v>169</v>
      </c>
      <c r="AB3" s="39" t="s">
        <v>170</v>
      </c>
      <c r="AC3" s="39" t="s">
        <v>169</v>
      </c>
      <c r="AD3" s="39" t="s">
        <v>169</v>
      </c>
      <c r="AE3" s="39" t="s">
        <v>169</v>
      </c>
    </row>
    <row r="4" spans="1:32" x14ac:dyDescent="0.3">
      <c r="A4" t="s">
        <v>4</v>
      </c>
      <c r="B4" t="s">
        <v>5</v>
      </c>
      <c r="C4" s="35" t="s">
        <v>169</v>
      </c>
      <c r="D4" s="36" t="s">
        <v>62</v>
      </c>
      <c r="E4" s="37" t="s">
        <v>113</v>
      </c>
      <c r="F4" s="38" t="s">
        <v>164</v>
      </c>
      <c r="G4" s="39" t="s">
        <v>165</v>
      </c>
      <c r="H4" s="39" t="s">
        <v>173</v>
      </c>
      <c r="I4" s="40" t="s">
        <v>167</v>
      </c>
      <c r="J4" s="41" t="s">
        <v>42</v>
      </c>
      <c r="K4" s="37" t="s">
        <v>127</v>
      </c>
      <c r="L4" s="39" t="s">
        <v>191</v>
      </c>
      <c r="M4" s="39" t="s">
        <v>192</v>
      </c>
      <c r="N4" s="39" t="s">
        <v>127</v>
      </c>
      <c r="O4" s="39" t="s">
        <v>193</v>
      </c>
      <c r="P4" s="39" t="s">
        <v>193</v>
      </c>
      <c r="Q4" s="39" t="s">
        <v>194</v>
      </c>
      <c r="R4" s="39" t="s">
        <v>103</v>
      </c>
      <c r="S4" s="42" t="s">
        <v>195</v>
      </c>
      <c r="T4" s="39" t="b">
        <v>1</v>
      </c>
      <c r="U4" s="37" t="b">
        <v>1</v>
      </c>
      <c r="V4" s="39" t="b">
        <v>0</v>
      </c>
      <c r="W4" s="39" t="b">
        <v>0</v>
      </c>
      <c r="X4" s="43">
        <v>0</v>
      </c>
      <c r="Y4" s="39" t="b">
        <v>0</v>
      </c>
      <c r="Z4" t="s">
        <v>174</v>
      </c>
      <c r="AA4" s="39" t="s">
        <v>169</v>
      </c>
      <c r="AB4" s="39" t="s">
        <v>170</v>
      </c>
      <c r="AC4" s="39" t="s">
        <v>169</v>
      </c>
      <c r="AD4" s="39" t="s">
        <v>169</v>
      </c>
      <c r="AE4" s="39" t="s">
        <v>169</v>
      </c>
    </row>
    <row r="5" spans="1:32" x14ac:dyDescent="0.3">
      <c r="A5" t="s">
        <v>6</v>
      </c>
      <c r="B5" t="s">
        <v>7</v>
      </c>
      <c r="C5" s="35" t="s">
        <v>169</v>
      </c>
      <c r="D5" s="36" t="s">
        <v>62</v>
      </c>
      <c r="E5" s="37" t="s">
        <v>113</v>
      </c>
      <c r="F5" s="38" t="s">
        <v>164</v>
      </c>
      <c r="G5" s="39" t="s">
        <v>165</v>
      </c>
      <c r="H5" s="39" t="s">
        <v>171</v>
      </c>
      <c r="I5" s="40" t="s">
        <v>167</v>
      </c>
      <c r="J5" s="41" t="s">
        <v>6</v>
      </c>
      <c r="K5" s="37" t="s">
        <v>128</v>
      </c>
      <c r="L5" s="39" t="s">
        <v>191</v>
      </c>
      <c r="M5" s="39" t="s">
        <v>192</v>
      </c>
      <c r="N5" s="39" t="s">
        <v>103</v>
      </c>
      <c r="O5" s="39" t="s">
        <v>193</v>
      </c>
      <c r="P5" s="39" t="s">
        <v>193</v>
      </c>
      <c r="Q5" s="39" t="s">
        <v>194</v>
      </c>
      <c r="R5" s="39" t="s">
        <v>103</v>
      </c>
      <c r="S5" s="42" t="s">
        <v>195</v>
      </c>
      <c r="T5" s="39" t="b">
        <v>1</v>
      </c>
      <c r="U5" s="37" t="b">
        <v>1</v>
      </c>
      <c r="V5" s="39" t="b">
        <v>0</v>
      </c>
      <c r="W5" s="39" t="b">
        <v>0</v>
      </c>
      <c r="X5" s="43">
        <v>0</v>
      </c>
      <c r="Y5" s="39" t="b">
        <v>0</v>
      </c>
      <c r="Z5" t="s">
        <v>172</v>
      </c>
      <c r="AA5" s="39" t="s">
        <v>169</v>
      </c>
      <c r="AB5" s="39" t="s">
        <v>170</v>
      </c>
      <c r="AC5" s="39" t="s">
        <v>169</v>
      </c>
      <c r="AD5" s="39" t="s">
        <v>169</v>
      </c>
      <c r="AE5" s="39" t="s">
        <v>169</v>
      </c>
    </row>
    <row r="6" spans="1:32" x14ac:dyDescent="0.3">
      <c r="A6" t="s">
        <v>8</v>
      </c>
      <c r="B6" t="s">
        <v>9</v>
      </c>
      <c r="C6" s="35" t="s">
        <v>169</v>
      </c>
      <c r="D6" s="36" t="s">
        <v>62</v>
      </c>
      <c r="E6" s="37" t="s">
        <v>113</v>
      </c>
      <c r="F6" s="38" t="s">
        <v>164</v>
      </c>
      <c r="G6" s="39" t="s">
        <v>165</v>
      </c>
      <c r="H6" s="39" t="s">
        <v>171</v>
      </c>
      <c r="I6" s="40" t="s">
        <v>167</v>
      </c>
      <c r="J6" s="41" t="s">
        <v>8</v>
      </c>
      <c r="K6" s="37" t="s">
        <v>129</v>
      </c>
      <c r="L6" s="39" t="s">
        <v>191</v>
      </c>
      <c r="M6" s="39" t="s">
        <v>192</v>
      </c>
      <c r="N6" s="39" t="s">
        <v>103</v>
      </c>
      <c r="O6" s="39" t="s">
        <v>193</v>
      </c>
      <c r="P6" s="39" t="s">
        <v>193</v>
      </c>
      <c r="Q6" s="39" t="s">
        <v>194</v>
      </c>
      <c r="R6" s="39" t="s">
        <v>103</v>
      </c>
      <c r="S6" s="42" t="s">
        <v>195</v>
      </c>
      <c r="T6" s="39" t="b">
        <v>1</v>
      </c>
      <c r="U6" s="37" t="b">
        <v>1</v>
      </c>
      <c r="V6" s="39" t="b">
        <v>0</v>
      </c>
      <c r="W6" s="39" t="b">
        <v>0</v>
      </c>
      <c r="X6" s="43">
        <v>0</v>
      </c>
      <c r="Y6" s="39" t="b">
        <v>0</v>
      </c>
      <c r="Z6" t="s">
        <v>172</v>
      </c>
      <c r="AA6" s="39" t="s">
        <v>169</v>
      </c>
      <c r="AB6" s="39" t="s">
        <v>170</v>
      </c>
      <c r="AC6" s="39" t="s">
        <v>169</v>
      </c>
      <c r="AD6" s="39" t="s">
        <v>169</v>
      </c>
      <c r="AE6" s="39" t="s">
        <v>169</v>
      </c>
    </row>
    <row r="7" spans="1:32" x14ac:dyDescent="0.3">
      <c r="A7" t="s">
        <v>10</v>
      </c>
      <c r="B7" s="21" t="s">
        <v>11</v>
      </c>
      <c r="C7" s="35" t="s">
        <v>169</v>
      </c>
      <c r="D7" s="36" t="s">
        <v>68</v>
      </c>
      <c r="E7" s="37" t="s">
        <v>114</v>
      </c>
      <c r="F7" s="38" t="s">
        <v>164</v>
      </c>
      <c r="G7" s="39" t="s">
        <v>175</v>
      </c>
      <c r="H7" s="39" t="s">
        <v>166</v>
      </c>
      <c r="I7" s="40" t="s">
        <v>103</v>
      </c>
      <c r="J7" s="41" t="s">
        <v>104</v>
      </c>
      <c r="K7" s="37" t="s">
        <v>103</v>
      </c>
      <c r="L7" s="39" t="s">
        <v>191</v>
      </c>
      <c r="M7" s="39" t="s">
        <v>192</v>
      </c>
      <c r="N7" s="39" t="s">
        <v>127</v>
      </c>
      <c r="O7" s="39" t="s">
        <v>193</v>
      </c>
      <c r="P7" s="39" t="s">
        <v>193</v>
      </c>
      <c r="Q7" s="39" t="s">
        <v>194</v>
      </c>
      <c r="R7" s="44" t="s">
        <v>103</v>
      </c>
      <c r="S7" s="37" t="s">
        <v>195</v>
      </c>
      <c r="T7" s="39" t="b">
        <v>1</v>
      </c>
      <c r="U7" s="37" t="b">
        <v>1</v>
      </c>
      <c r="V7" s="39" t="b">
        <v>0</v>
      </c>
      <c r="W7" s="39" t="b">
        <v>0</v>
      </c>
      <c r="X7" s="43">
        <v>0</v>
      </c>
      <c r="Y7" s="39" t="b">
        <v>0</v>
      </c>
      <c r="Z7" s="45" t="s">
        <v>176</v>
      </c>
      <c r="AA7" s="39" t="s">
        <v>169</v>
      </c>
      <c r="AB7" s="39" t="s">
        <v>170</v>
      </c>
      <c r="AC7" s="39" t="s">
        <v>169</v>
      </c>
      <c r="AD7" s="39" t="s">
        <v>169</v>
      </c>
      <c r="AE7" s="39" t="s">
        <v>169</v>
      </c>
    </row>
    <row r="8" spans="1:32" x14ac:dyDescent="0.3">
      <c r="A8" t="s">
        <v>12</v>
      </c>
      <c r="B8" t="s">
        <v>13</v>
      </c>
      <c r="C8" s="35" t="s">
        <v>169</v>
      </c>
      <c r="D8" s="36" t="s">
        <v>60</v>
      </c>
      <c r="E8" s="37" t="s">
        <v>115</v>
      </c>
      <c r="F8" s="38" t="s">
        <v>164</v>
      </c>
      <c r="G8" s="39" t="s">
        <v>165</v>
      </c>
      <c r="H8" s="39" t="s">
        <v>171</v>
      </c>
      <c r="I8" s="40" t="s">
        <v>103</v>
      </c>
      <c r="J8" s="41" t="s">
        <v>52</v>
      </c>
      <c r="K8" s="37" t="s">
        <v>130</v>
      </c>
      <c r="L8" s="39" t="s">
        <v>103</v>
      </c>
      <c r="M8" s="39" t="s">
        <v>103</v>
      </c>
      <c r="N8" s="39" t="s">
        <v>103</v>
      </c>
      <c r="O8" s="39" t="s">
        <v>193</v>
      </c>
      <c r="P8" s="39" t="s">
        <v>193</v>
      </c>
      <c r="Q8" s="39" t="s">
        <v>194</v>
      </c>
      <c r="R8" s="39" t="s">
        <v>196</v>
      </c>
      <c r="S8" s="37" t="s">
        <v>195</v>
      </c>
      <c r="T8" s="39" t="b">
        <v>1</v>
      </c>
      <c r="U8" s="37" t="b">
        <v>1</v>
      </c>
      <c r="V8" s="39" t="b">
        <v>0</v>
      </c>
      <c r="W8" s="39" t="b">
        <v>0</v>
      </c>
      <c r="X8" s="43">
        <v>0</v>
      </c>
      <c r="Y8" s="39" t="b">
        <v>0</v>
      </c>
      <c r="Z8" t="s">
        <v>177</v>
      </c>
      <c r="AA8" s="39" t="s">
        <v>169</v>
      </c>
      <c r="AB8" s="39" t="s">
        <v>170</v>
      </c>
      <c r="AC8" s="39" t="s">
        <v>169</v>
      </c>
      <c r="AD8" s="39" t="s">
        <v>169</v>
      </c>
      <c r="AE8" s="39" t="s">
        <v>169</v>
      </c>
    </row>
    <row r="9" spans="1:32" x14ac:dyDescent="0.3">
      <c r="A9" t="s">
        <v>14</v>
      </c>
      <c r="B9" t="s">
        <v>15</v>
      </c>
      <c r="C9" s="35" t="s">
        <v>169</v>
      </c>
      <c r="D9" s="36" t="s">
        <v>61</v>
      </c>
      <c r="E9" s="37" t="s">
        <v>116</v>
      </c>
      <c r="F9" s="38" t="s">
        <v>164</v>
      </c>
      <c r="G9" s="39" t="s">
        <v>165</v>
      </c>
      <c r="H9" s="39" t="s">
        <v>171</v>
      </c>
      <c r="I9" s="40" t="s">
        <v>103</v>
      </c>
      <c r="J9" s="41" t="s">
        <v>47</v>
      </c>
      <c r="K9" s="37" t="s">
        <v>131</v>
      </c>
      <c r="L9" s="39" t="s">
        <v>103</v>
      </c>
      <c r="M9" s="39" t="s">
        <v>103</v>
      </c>
      <c r="N9" s="39" t="s">
        <v>103</v>
      </c>
      <c r="O9" s="39" t="s">
        <v>193</v>
      </c>
      <c r="P9" s="39" t="s">
        <v>193</v>
      </c>
      <c r="Q9" s="39" t="s">
        <v>194</v>
      </c>
      <c r="R9" s="39" t="s">
        <v>196</v>
      </c>
      <c r="S9" s="37" t="s">
        <v>195</v>
      </c>
      <c r="T9" s="39" t="b">
        <v>1</v>
      </c>
      <c r="U9" s="37" t="b">
        <v>1</v>
      </c>
      <c r="V9" s="39" t="b">
        <v>0</v>
      </c>
      <c r="W9" s="39" t="b">
        <v>0</v>
      </c>
      <c r="X9" s="43">
        <v>0</v>
      </c>
      <c r="Y9" s="39" t="b">
        <v>0</v>
      </c>
      <c r="Z9" t="s">
        <v>178</v>
      </c>
      <c r="AA9" s="39" t="s">
        <v>169</v>
      </c>
      <c r="AB9" s="39" t="s">
        <v>170</v>
      </c>
      <c r="AC9" s="39" t="s">
        <v>169</v>
      </c>
      <c r="AD9" s="39" t="s">
        <v>169</v>
      </c>
      <c r="AE9" s="39" t="s">
        <v>169</v>
      </c>
    </row>
    <row r="10" spans="1:32" x14ac:dyDescent="0.3">
      <c r="A10" s="43" t="s">
        <v>16</v>
      </c>
      <c r="B10" t="s">
        <v>17</v>
      </c>
      <c r="C10" s="35" t="s">
        <v>169</v>
      </c>
      <c r="D10" s="36" t="s">
        <v>60</v>
      </c>
      <c r="E10" s="37" t="s">
        <v>115</v>
      </c>
      <c r="F10" s="38" t="s">
        <v>164</v>
      </c>
      <c r="G10" s="39" t="s">
        <v>165</v>
      </c>
      <c r="H10" s="39" t="s">
        <v>171</v>
      </c>
      <c r="I10" s="40" t="s">
        <v>103</v>
      </c>
      <c r="J10" s="41" t="s">
        <v>16</v>
      </c>
      <c r="K10" s="37" t="s">
        <v>132</v>
      </c>
      <c r="L10" s="39" t="s">
        <v>103</v>
      </c>
      <c r="M10" s="39" t="s">
        <v>103</v>
      </c>
      <c r="N10" s="39" t="s">
        <v>103</v>
      </c>
      <c r="O10" s="39" t="s">
        <v>193</v>
      </c>
      <c r="P10" s="39" t="s">
        <v>193</v>
      </c>
      <c r="Q10" s="39" t="s">
        <v>194</v>
      </c>
      <c r="R10" s="39" t="s">
        <v>196</v>
      </c>
      <c r="S10" s="37" t="s">
        <v>195</v>
      </c>
      <c r="T10" s="39" t="b">
        <v>1</v>
      </c>
      <c r="U10" s="37" t="b">
        <v>1</v>
      </c>
      <c r="V10" s="39" t="b">
        <v>0</v>
      </c>
      <c r="W10" s="39" t="b">
        <v>0</v>
      </c>
      <c r="X10" s="43">
        <v>0</v>
      </c>
      <c r="Y10" s="39" t="b">
        <v>0</v>
      </c>
      <c r="Z10" t="s">
        <v>179</v>
      </c>
      <c r="AA10" s="39" t="s">
        <v>169</v>
      </c>
      <c r="AB10" s="39" t="s">
        <v>170</v>
      </c>
      <c r="AC10" s="39" t="s">
        <v>169</v>
      </c>
      <c r="AD10" s="39" t="s">
        <v>169</v>
      </c>
      <c r="AE10" s="39" t="s">
        <v>169</v>
      </c>
    </row>
    <row r="11" spans="1:32" x14ac:dyDescent="0.3">
      <c r="A11" t="s">
        <v>18</v>
      </c>
      <c r="B11" t="s">
        <v>19</v>
      </c>
      <c r="C11" s="35" t="s">
        <v>170</v>
      </c>
      <c r="D11" s="36" t="s">
        <v>60</v>
      </c>
      <c r="E11" s="37" t="s">
        <v>115</v>
      </c>
      <c r="F11" s="38" t="s">
        <v>164</v>
      </c>
      <c r="G11" s="39" t="s">
        <v>180</v>
      </c>
      <c r="H11" s="39" t="s">
        <v>171</v>
      </c>
      <c r="I11" s="40" t="s">
        <v>103</v>
      </c>
      <c r="J11" s="41" t="s">
        <v>46</v>
      </c>
      <c r="K11" s="37" t="s">
        <v>133</v>
      </c>
      <c r="L11" s="39" t="s">
        <v>103</v>
      </c>
      <c r="M11" s="39" t="s">
        <v>103</v>
      </c>
      <c r="N11" s="39" t="s">
        <v>103</v>
      </c>
      <c r="O11" s="39" t="s">
        <v>193</v>
      </c>
      <c r="P11" s="39" t="s">
        <v>193</v>
      </c>
      <c r="Q11" s="39" t="s">
        <v>194</v>
      </c>
      <c r="R11" s="39" t="s">
        <v>196</v>
      </c>
      <c r="S11" s="37" t="s">
        <v>195</v>
      </c>
      <c r="T11" s="39" t="b">
        <v>1</v>
      </c>
      <c r="U11" s="37" t="b">
        <v>0</v>
      </c>
      <c r="V11" s="39" t="b">
        <v>0</v>
      </c>
      <c r="W11" s="39" t="b">
        <v>0</v>
      </c>
      <c r="X11" s="43">
        <v>0</v>
      </c>
      <c r="Y11" s="39" t="b">
        <v>0</v>
      </c>
      <c r="Z11" t="s">
        <v>181</v>
      </c>
      <c r="AA11" s="39" t="s">
        <v>170</v>
      </c>
      <c r="AB11" s="39" t="s">
        <v>170</v>
      </c>
      <c r="AC11" s="39" t="s">
        <v>169</v>
      </c>
      <c r="AD11" s="39" t="s">
        <v>169</v>
      </c>
      <c r="AE11" s="39" t="s">
        <v>169</v>
      </c>
    </row>
    <row r="12" spans="1:32" x14ac:dyDescent="0.3">
      <c r="A12" s="43" t="s">
        <v>20</v>
      </c>
      <c r="B12" t="s">
        <v>21</v>
      </c>
      <c r="C12" s="35" t="s">
        <v>169</v>
      </c>
      <c r="D12" s="36" t="s">
        <v>60</v>
      </c>
      <c r="E12" s="37" t="s">
        <v>115</v>
      </c>
      <c r="F12" s="38" t="s">
        <v>164</v>
      </c>
      <c r="G12" s="39" t="s">
        <v>165</v>
      </c>
      <c r="H12" s="39" t="s">
        <v>171</v>
      </c>
      <c r="I12" s="40" t="s">
        <v>103</v>
      </c>
      <c r="J12" s="41" t="s">
        <v>20</v>
      </c>
      <c r="K12" s="37" t="s">
        <v>134</v>
      </c>
      <c r="L12" s="39" t="s">
        <v>103</v>
      </c>
      <c r="M12" s="39" t="s">
        <v>103</v>
      </c>
      <c r="N12" s="39" t="s">
        <v>103</v>
      </c>
      <c r="O12" s="39" t="s">
        <v>193</v>
      </c>
      <c r="P12" s="39" t="s">
        <v>193</v>
      </c>
      <c r="Q12" s="39" t="s">
        <v>194</v>
      </c>
      <c r="R12" s="39" t="s">
        <v>196</v>
      </c>
      <c r="S12" s="37" t="s">
        <v>195</v>
      </c>
      <c r="T12" s="39" t="b">
        <v>1</v>
      </c>
      <c r="U12" s="37" t="b">
        <v>1</v>
      </c>
      <c r="V12" s="39" t="b">
        <v>0</v>
      </c>
      <c r="W12" s="39" t="b">
        <v>0</v>
      </c>
      <c r="X12" s="43">
        <v>0</v>
      </c>
      <c r="Y12" s="39" t="b">
        <v>0</v>
      </c>
      <c r="Z12" t="s">
        <v>182</v>
      </c>
      <c r="AA12" s="39" t="s">
        <v>169</v>
      </c>
      <c r="AB12" s="39" t="s">
        <v>170</v>
      </c>
      <c r="AC12" s="39" t="s">
        <v>169</v>
      </c>
      <c r="AD12" s="39" t="s">
        <v>169</v>
      </c>
      <c r="AE12" s="39" t="s">
        <v>169</v>
      </c>
    </row>
    <row r="13" spans="1:32" x14ac:dyDescent="0.3">
      <c r="A13" t="s">
        <v>22</v>
      </c>
      <c r="B13" t="s">
        <v>23</v>
      </c>
      <c r="C13" s="35" t="s">
        <v>169</v>
      </c>
      <c r="D13" s="41" t="s">
        <v>66</v>
      </c>
      <c r="E13" s="37" t="s">
        <v>117</v>
      </c>
      <c r="F13" s="38" t="s">
        <v>164</v>
      </c>
      <c r="G13" s="39" t="s">
        <v>175</v>
      </c>
      <c r="H13" s="39" t="s">
        <v>171</v>
      </c>
      <c r="I13" s="40"/>
      <c r="J13" s="41" t="s">
        <v>52</v>
      </c>
      <c r="K13" s="37" t="s">
        <v>130</v>
      </c>
      <c r="L13" s="39" t="s">
        <v>103</v>
      </c>
      <c r="M13" s="39" t="s">
        <v>103</v>
      </c>
      <c r="N13" s="39" t="s">
        <v>103</v>
      </c>
      <c r="O13" s="39" t="s">
        <v>193</v>
      </c>
      <c r="P13" s="39" t="s">
        <v>193</v>
      </c>
      <c r="Q13" s="39" t="s">
        <v>194</v>
      </c>
      <c r="R13" s="39" t="s">
        <v>196</v>
      </c>
      <c r="S13" s="37" t="s">
        <v>195</v>
      </c>
      <c r="T13" s="39" t="b">
        <v>1</v>
      </c>
      <c r="U13" s="37" t="b">
        <v>1</v>
      </c>
      <c r="V13" s="39" t="b">
        <v>0</v>
      </c>
      <c r="W13" s="39" t="b">
        <v>0</v>
      </c>
      <c r="X13" s="43">
        <v>0</v>
      </c>
      <c r="Y13" s="39" t="b">
        <v>0</v>
      </c>
      <c r="Z13" t="s">
        <v>183</v>
      </c>
      <c r="AA13" s="39" t="s">
        <v>169</v>
      </c>
      <c r="AB13" s="39" t="s">
        <v>170</v>
      </c>
      <c r="AC13" s="39" t="s">
        <v>169</v>
      </c>
      <c r="AD13" s="39" t="s">
        <v>169</v>
      </c>
      <c r="AE13" s="39" t="s">
        <v>169</v>
      </c>
    </row>
    <row r="14" spans="1:32" x14ac:dyDescent="0.3">
      <c r="A14" t="s">
        <v>24</v>
      </c>
      <c r="B14" t="s">
        <v>25</v>
      </c>
      <c r="C14" s="35" t="s">
        <v>170</v>
      </c>
      <c r="D14" s="41" t="s">
        <v>66</v>
      </c>
      <c r="E14" s="37" t="s">
        <v>117</v>
      </c>
      <c r="F14" s="38" t="s">
        <v>164</v>
      </c>
      <c r="G14" s="39" t="s">
        <v>184</v>
      </c>
      <c r="H14" s="39" t="s">
        <v>171</v>
      </c>
      <c r="I14" s="40"/>
      <c r="J14" s="41" t="s">
        <v>46</v>
      </c>
      <c r="K14" s="37" t="s">
        <v>133</v>
      </c>
      <c r="L14" s="39" t="s">
        <v>103</v>
      </c>
      <c r="M14" s="39" t="s">
        <v>103</v>
      </c>
      <c r="N14" s="39" t="s">
        <v>103</v>
      </c>
      <c r="O14" s="39" t="s">
        <v>193</v>
      </c>
      <c r="P14" s="39" t="s">
        <v>193</v>
      </c>
      <c r="Q14" s="39" t="s">
        <v>194</v>
      </c>
      <c r="R14" s="39" t="s">
        <v>196</v>
      </c>
      <c r="S14" s="37" t="s">
        <v>195</v>
      </c>
      <c r="T14" s="39" t="b">
        <v>1</v>
      </c>
      <c r="U14" s="37" t="b">
        <v>0</v>
      </c>
      <c r="V14" s="39" t="b">
        <v>0</v>
      </c>
      <c r="W14" s="39" t="b">
        <v>0</v>
      </c>
      <c r="X14" s="43">
        <v>0</v>
      </c>
      <c r="Y14" s="39" t="b">
        <v>0</v>
      </c>
      <c r="Z14" s="46" t="s">
        <v>185</v>
      </c>
      <c r="AA14" s="39" t="s">
        <v>170</v>
      </c>
      <c r="AB14" s="39" t="s">
        <v>170</v>
      </c>
      <c r="AC14" s="39" t="s">
        <v>169</v>
      </c>
      <c r="AD14" s="39" t="s">
        <v>169</v>
      </c>
      <c r="AE14" s="39" t="s">
        <v>169</v>
      </c>
    </row>
    <row r="15" spans="1:32" x14ac:dyDescent="0.3">
      <c r="A15" t="s">
        <v>26</v>
      </c>
      <c r="B15" s="21" t="s">
        <v>27</v>
      </c>
      <c r="C15" s="35" t="s">
        <v>169</v>
      </c>
      <c r="D15" s="36" t="s">
        <v>67</v>
      </c>
      <c r="E15" s="37" t="s">
        <v>118</v>
      </c>
      <c r="F15" s="38" t="s">
        <v>164</v>
      </c>
      <c r="G15" s="39" t="s">
        <v>175</v>
      </c>
      <c r="H15" s="39" t="s">
        <v>171</v>
      </c>
      <c r="I15" s="40"/>
      <c r="J15" s="41" t="s">
        <v>52</v>
      </c>
      <c r="K15" s="37" t="s">
        <v>130</v>
      </c>
      <c r="L15" s="39" t="s">
        <v>103</v>
      </c>
      <c r="M15" s="39" t="s">
        <v>103</v>
      </c>
      <c r="N15" s="39" t="s">
        <v>103</v>
      </c>
      <c r="O15" s="39" t="s">
        <v>193</v>
      </c>
      <c r="P15" s="39" t="s">
        <v>193</v>
      </c>
      <c r="Q15" s="39" t="s">
        <v>194</v>
      </c>
      <c r="R15" s="39" t="s">
        <v>196</v>
      </c>
      <c r="S15" s="37" t="s">
        <v>195</v>
      </c>
      <c r="T15" s="39" t="b">
        <v>1</v>
      </c>
      <c r="U15" s="37" t="b">
        <v>1</v>
      </c>
      <c r="V15" s="39" t="b">
        <v>0</v>
      </c>
      <c r="W15" s="39" t="b">
        <v>0</v>
      </c>
      <c r="X15" s="43">
        <v>0</v>
      </c>
      <c r="Y15" s="39" t="b">
        <v>0</v>
      </c>
      <c r="Z15" s="45" t="s">
        <v>183</v>
      </c>
      <c r="AA15" s="39" t="s">
        <v>169</v>
      </c>
      <c r="AB15" s="39" t="s">
        <v>170</v>
      </c>
      <c r="AC15" s="39" t="s">
        <v>169</v>
      </c>
      <c r="AD15" s="39" t="s">
        <v>169</v>
      </c>
      <c r="AE15" s="39" t="s">
        <v>169</v>
      </c>
    </row>
    <row r="16" spans="1:32" x14ac:dyDescent="0.3">
      <c r="A16" t="s">
        <v>28</v>
      </c>
      <c r="B16" s="21" t="s">
        <v>29</v>
      </c>
      <c r="C16" s="35" t="s">
        <v>169</v>
      </c>
      <c r="D16" s="36" t="s">
        <v>69</v>
      </c>
      <c r="E16" s="37" t="s">
        <v>119</v>
      </c>
      <c r="F16" s="38" t="s">
        <v>164</v>
      </c>
      <c r="G16" s="40" t="s">
        <v>175</v>
      </c>
      <c r="H16" s="39" t="s">
        <v>171</v>
      </c>
      <c r="I16" s="40" t="s">
        <v>103</v>
      </c>
      <c r="J16" s="41" t="s">
        <v>20</v>
      </c>
      <c r="K16" s="37" t="s">
        <v>134</v>
      </c>
      <c r="L16" s="39" t="s">
        <v>103</v>
      </c>
      <c r="M16" s="39" t="s">
        <v>103</v>
      </c>
      <c r="N16" s="39" t="s">
        <v>103</v>
      </c>
      <c r="O16" s="44" t="s">
        <v>193</v>
      </c>
      <c r="P16" s="39" t="s">
        <v>193</v>
      </c>
      <c r="Q16" s="39" t="s">
        <v>194</v>
      </c>
      <c r="R16" s="39" t="s">
        <v>196</v>
      </c>
      <c r="S16" s="37" t="s">
        <v>195</v>
      </c>
      <c r="T16" s="39" t="b">
        <v>1</v>
      </c>
      <c r="U16" s="37" t="b">
        <v>1</v>
      </c>
      <c r="V16" s="39" t="b">
        <v>0</v>
      </c>
      <c r="W16" s="39" t="b">
        <v>0</v>
      </c>
      <c r="X16" s="43">
        <v>0</v>
      </c>
      <c r="Y16" s="39" t="b">
        <v>0</v>
      </c>
      <c r="Z16" s="45" t="s">
        <v>186</v>
      </c>
      <c r="AA16" s="39" t="s">
        <v>169</v>
      </c>
      <c r="AB16" s="39" t="s">
        <v>170</v>
      </c>
      <c r="AC16" s="39" t="s">
        <v>169</v>
      </c>
      <c r="AD16" s="39" t="s">
        <v>169</v>
      </c>
      <c r="AE16" s="39" t="s">
        <v>169</v>
      </c>
    </row>
    <row r="17" spans="1:31" x14ac:dyDescent="0.3">
      <c r="A17" t="s">
        <v>30</v>
      </c>
      <c r="B17" t="s">
        <v>31</v>
      </c>
      <c r="C17" s="35" t="s">
        <v>169</v>
      </c>
      <c r="D17" s="36" t="s">
        <v>72</v>
      </c>
      <c r="E17" s="37" t="s">
        <v>120</v>
      </c>
      <c r="F17" s="38" t="s">
        <v>164</v>
      </c>
      <c r="G17" s="40" t="s">
        <v>175</v>
      </c>
      <c r="H17" s="39" t="s">
        <v>171</v>
      </c>
      <c r="I17" s="40" t="s">
        <v>103</v>
      </c>
      <c r="J17" s="41" t="s">
        <v>104</v>
      </c>
      <c r="K17" s="37" t="s">
        <v>135</v>
      </c>
      <c r="L17" s="39" t="s">
        <v>103</v>
      </c>
      <c r="M17" s="39" t="s">
        <v>103</v>
      </c>
      <c r="N17" s="39" t="s">
        <v>103</v>
      </c>
      <c r="O17" s="44" t="s">
        <v>193</v>
      </c>
      <c r="P17" s="39" t="s">
        <v>193</v>
      </c>
      <c r="Q17" s="39" t="s">
        <v>194</v>
      </c>
      <c r="R17" s="39" t="s">
        <v>196</v>
      </c>
      <c r="S17" s="37" t="s">
        <v>195</v>
      </c>
      <c r="T17" s="39" t="b">
        <v>1</v>
      </c>
      <c r="U17" s="37" t="b">
        <v>1</v>
      </c>
      <c r="V17" s="39" t="b">
        <v>0</v>
      </c>
      <c r="W17" s="39" t="b">
        <v>0</v>
      </c>
      <c r="X17" s="43">
        <v>0</v>
      </c>
      <c r="Y17" s="39" t="b">
        <v>0</v>
      </c>
      <c r="Z17" s="45" t="s">
        <v>31</v>
      </c>
      <c r="AA17" s="39" t="s">
        <v>169</v>
      </c>
      <c r="AB17" s="39" t="s">
        <v>170</v>
      </c>
      <c r="AC17" s="39" t="s">
        <v>169</v>
      </c>
      <c r="AD17" s="39" t="s">
        <v>169</v>
      </c>
      <c r="AE17" s="39" t="s">
        <v>169</v>
      </c>
    </row>
    <row r="18" spans="1:31" x14ac:dyDescent="0.3">
      <c r="A18" t="s">
        <v>32</v>
      </c>
      <c r="B18" t="s">
        <v>33</v>
      </c>
      <c r="C18" s="35" t="s">
        <v>169</v>
      </c>
      <c r="D18" s="36" t="s">
        <v>73</v>
      </c>
      <c r="E18" s="37" t="s">
        <v>121</v>
      </c>
      <c r="F18" s="38" t="s">
        <v>164</v>
      </c>
      <c r="G18" s="40" t="s">
        <v>175</v>
      </c>
      <c r="H18" s="39" t="s">
        <v>171</v>
      </c>
      <c r="I18" s="40" t="s">
        <v>103</v>
      </c>
      <c r="J18" s="41" t="s">
        <v>104</v>
      </c>
      <c r="K18" s="37" t="s">
        <v>135</v>
      </c>
      <c r="L18" s="39" t="s">
        <v>103</v>
      </c>
      <c r="M18" s="39" t="s">
        <v>103</v>
      </c>
      <c r="N18" s="39" t="s">
        <v>103</v>
      </c>
      <c r="O18" s="44" t="s">
        <v>193</v>
      </c>
      <c r="P18" s="39" t="s">
        <v>193</v>
      </c>
      <c r="Q18" s="39" t="s">
        <v>194</v>
      </c>
      <c r="R18" s="39" t="s">
        <v>196</v>
      </c>
      <c r="S18" s="37" t="s">
        <v>195</v>
      </c>
      <c r="T18" s="39" t="b">
        <v>1</v>
      </c>
      <c r="U18" s="37" t="b">
        <v>1</v>
      </c>
      <c r="V18" s="39" t="b">
        <v>0</v>
      </c>
      <c r="W18" s="39" t="b">
        <v>0</v>
      </c>
      <c r="X18" s="43">
        <v>0</v>
      </c>
      <c r="Y18" s="39" t="b">
        <v>0</v>
      </c>
      <c r="Z18" s="45" t="s">
        <v>33</v>
      </c>
      <c r="AA18" s="39" t="s">
        <v>169</v>
      </c>
      <c r="AB18" s="39" t="s">
        <v>170</v>
      </c>
      <c r="AC18" s="39" t="s">
        <v>169</v>
      </c>
      <c r="AD18" s="39" t="s">
        <v>169</v>
      </c>
      <c r="AE18" s="39" t="s">
        <v>169</v>
      </c>
    </row>
    <row r="19" spans="1:31" x14ac:dyDescent="0.3">
      <c r="A19" t="s">
        <v>34</v>
      </c>
      <c r="B19" t="s">
        <v>35</v>
      </c>
      <c r="C19" s="35" t="s">
        <v>170</v>
      </c>
      <c r="D19" s="36" t="s">
        <v>65</v>
      </c>
      <c r="E19" s="37" t="s">
        <v>122</v>
      </c>
      <c r="F19" s="38" t="s">
        <v>164</v>
      </c>
      <c r="G19" s="39" t="s">
        <v>184</v>
      </c>
      <c r="H19" s="39" t="s">
        <v>166</v>
      </c>
      <c r="I19" s="40" t="s">
        <v>103</v>
      </c>
      <c r="J19" s="41" t="s">
        <v>104</v>
      </c>
      <c r="K19" s="37" t="s">
        <v>103</v>
      </c>
      <c r="L19" s="39" t="s">
        <v>197</v>
      </c>
      <c r="M19" s="39" t="s">
        <v>198</v>
      </c>
      <c r="N19" s="39" t="s">
        <v>187</v>
      </c>
      <c r="O19" s="39" t="s">
        <v>193</v>
      </c>
      <c r="P19" s="39" t="s">
        <v>193</v>
      </c>
      <c r="Q19" s="39" t="s">
        <v>194</v>
      </c>
      <c r="R19" s="39" t="s">
        <v>103</v>
      </c>
      <c r="S19" s="37" t="s">
        <v>195</v>
      </c>
      <c r="T19" s="39" t="b">
        <v>1</v>
      </c>
      <c r="U19" s="37" t="b">
        <v>0</v>
      </c>
      <c r="V19" s="39" t="b">
        <v>0</v>
      </c>
      <c r="W19" s="39" t="b">
        <v>0</v>
      </c>
      <c r="X19" s="43">
        <v>0</v>
      </c>
      <c r="Y19" s="39" t="b">
        <v>0</v>
      </c>
      <c r="Z19" s="46" t="s">
        <v>176</v>
      </c>
      <c r="AA19" s="39" t="s">
        <v>170</v>
      </c>
      <c r="AB19" s="39" t="s">
        <v>188</v>
      </c>
      <c r="AC19" s="39" t="s">
        <v>169</v>
      </c>
      <c r="AD19" s="39" t="s">
        <v>169</v>
      </c>
      <c r="AE19" s="39" t="s">
        <v>169</v>
      </c>
    </row>
    <row r="20" spans="1:31" x14ac:dyDescent="0.3">
      <c r="A20" t="s">
        <v>36</v>
      </c>
      <c r="B20" s="21" t="s">
        <v>37</v>
      </c>
      <c r="C20" s="35" t="s">
        <v>169</v>
      </c>
      <c r="D20" s="36" t="s">
        <v>71</v>
      </c>
      <c r="E20" s="37" t="s">
        <v>123</v>
      </c>
      <c r="F20" s="38" t="s">
        <v>164</v>
      </c>
      <c r="G20" s="40" t="s">
        <v>175</v>
      </c>
      <c r="H20" s="39" t="s">
        <v>171</v>
      </c>
      <c r="I20" s="40"/>
      <c r="J20" s="41" t="s">
        <v>104</v>
      </c>
      <c r="K20" s="37" t="s">
        <v>135</v>
      </c>
      <c r="L20" s="39" t="s">
        <v>199</v>
      </c>
      <c r="M20" s="39" t="s">
        <v>103</v>
      </c>
      <c r="N20" s="39" t="s">
        <v>103</v>
      </c>
      <c r="O20" s="44" t="s">
        <v>193</v>
      </c>
      <c r="P20" s="39" t="s">
        <v>193</v>
      </c>
      <c r="Q20" s="39" t="s">
        <v>194</v>
      </c>
      <c r="R20" s="39" t="s">
        <v>196</v>
      </c>
      <c r="S20" s="37" t="s">
        <v>195</v>
      </c>
      <c r="T20" s="39" t="b">
        <v>1</v>
      </c>
      <c r="U20" s="37" t="b">
        <v>1</v>
      </c>
      <c r="V20" s="39" t="b">
        <v>0</v>
      </c>
      <c r="W20" s="39" t="b">
        <v>0</v>
      </c>
      <c r="X20" s="43">
        <v>0</v>
      </c>
      <c r="Y20" s="39" t="b">
        <v>0</v>
      </c>
      <c r="Z20" s="21" t="s">
        <v>189</v>
      </c>
      <c r="AA20" s="39" t="s">
        <v>169</v>
      </c>
      <c r="AB20" s="39" t="s">
        <v>170</v>
      </c>
      <c r="AC20" s="39" t="s">
        <v>169</v>
      </c>
      <c r="AD20" s="39" t="s">
        <v>169</v>
      </c>
      <c r="AE20" s="39" t="s">
        <v>169</v>
      </c>
    </row>
    <row r="21" spans="1:31" x14ac:dyDescent="0.3">
      <c r="A21" t="s">
        <v>38</v>
      </c>
      <c r="B21" t="s">
        <v>39</v>
      </c>
      <c r="C21" s="35" t="s">
        <v>169</v>
      </c>
      <c r="D21" s="36" t="s">
        <v>75</v>
      </c>
      <c r="E21" s="37" t="s">
        <v>124</v>
      </c>
      <c r="F21" s="38" t="s">
        <v>103</v>
      </c>
      <c r="G21" s="40" t="s">
        <v>175</v>
      </c>
      <c r="H21" s="39" t="s">
        <v>171</v>
      </c>
      <c r="I21" s="40" t="s">
        <v>103</v>
      </c>
      <c r="J21" s="41" t="s">
        <v>104</v>
      </c>
      <c r="K21" s="37" t="s">
        <v>135</v>
      </c>
      <c r="L21" s="39" t="s">
        <v>103</v>
      </c>
      <c r="M21" s="39" t="s">
        <v>103</v>
      </c>
      <c r="N21" s="39" t="s">
        <v>103</v>
      </c>
      <c r="O21" s="44" t="s">
        <v>193</v>
      </c>
      <c r="P21" s="39" t="s">
        <v>193</v>
      </c>
      <c r="Q21" s="39" t="s">
        <v>194</v>
      </c>
      <c r="R21" s="44" t="s">
        <v>103</v>
      </c>
      <c r="S21" s="37" t="s">
        <v>195</v>
      </c>
      <c r="T21" s="39" t="b">
        <v>1</v>
      </c>
      <c r="U21" s="37" t="b">
        <v>1</v>
      </c>
      <c r="V21" s="39" t="b">
        <v>0</v>
      </c>
      <c r="W21" s="39" t="b">
        <v>0</v>
      </c>
      <c r="X21" s="43">
        <v>0</v>
      </c>
      <c r="Y21" s="39" t="b">
        <v>0</v>
      </c>
      <c r="Z21" s="45" t="s">
        <v>190</v>
      </c>
      <c r="AA21" s="39" t="s">
        <v>169</v>
      </c>
      <c r="AB21" s="39" t="s">
        <v>170</v>
      </c>
      <c r="AC21" s="39" t="s">
        <v>169</v>
      </c>
      <c r="AD21" s="39" t="s">
        <v>169</v>
      </c>
      <c r="AE21" s="39" t="s">
        <v>169</v>
      </c>
    </row>
  </sheetData>
  <dataValidations count="15">
    <dataValidation type="list" allowBlank="1" showInputMessage="1" showErrorMessage="1" sqref="AA2:AE21 C2:C21" xr:uid="{C0FF084B-F3B6-4B11-84E4-F4DE0E370BE6}">
      <formula1>$C$34:$C$36</formula1>
    </dataValidation>
    <dataValidation type="list" allowBlank="1" showInputMessage="1" showErrorMessage="1" sqref="J2:J21" xr:uid="{96BA5E9E-597F-4D13-BDA5-A7F8F28472DC}">
      <formula1>$B$57:$V$57</formula1>
    </dataValidation>
    <dataValidation type="list" allowBlank="1" showInputMessage="1" showErrorMessage="1" sqref="D2:D21" xr:uid="{91358233-46E6-4334-A293-F053AA8692FF}">
      <formula1>$A$108:$Q$108</formula1>
    </dataValidation>
    <dataValidation type="list" allowBlank="1" showInputMessage="1" showErrorMessage="1" sqref="L2:L21" xr:uid="{D2C798FF-1FDF-4683-8C73-39EECA0202FC}">
      <formula1>$L$34:$L$37</formula1>
    </dataValidation>
    <dataValidation type="list" allowBlank="1" showInputMessage="1" showErrorMessage="1" sqref="F2:F21" xr:uid="{06A91C85-668F-4952-9490-3301519F995E}">
      <formula1>$F$34:$F$35</formula1>
    </dataValidation>
    <dataValidation type="list" allowBlank="1" showInputMessage="1" showErrorMessage="1" sqref="N2:N21" xr:uid="{E76DBBEA-CF72-4AF0-8D94-53C03CFF69E7}">
      <formula1>$N$34:$N$38</formula1>
    </dataValidation>
    <dataValidation type="list" allowBlank="1" showInputMessage="1" showErrorMessage="1" sqref="R2:R21" xr:uid="{D0E7FC73-7670-4324-A462-79841334C93F}">
      <formula1>$R$34:$R$37</formula1>
    </dataValidation>
    <dataValidation type="list" allowBlank="1" showInputMessage="1" showErrorMessage="1" sqref="Q2:Q21" xr:uid="{D6A21E93-37E6-4E8B-B0E8-604680BC96FD}">
      <formula1>$Q$34:$Q$36</formula1>
    </dataValidation>
    <dataValidation type="list" allowBlank="1" showInputMessage="1" showErrorMessage="1" sqref="O2:O21" xr:uid="{21444036-3B03-4D13-8EE9-9A9805630CB1}">
      <formula1>$O$34:$O$36</formula1>
    </dataValidation>
    <dataValidation type="list" allowBlank="1" showInputMessage="1" showErrorMessage="1" sqref="I2:I21" xr:uid="{1D069252-ADA1-48A5-A05E-E9E69A637070}">
      <formula1>$I$34:$I$39</formula1>
    </dataValidation>
    <dataValidation type="list" allowBlank="1" showInputMessage="1" showErrorMessage="1" sqref="H2:H21" xr:uid="{40081004-BCDE-4701-B376-E6B3137C7EBE}">
      <formula1>$H$34:$H$37</formula1>
    </dataValidation>
    <dataValidation type="list" allowBlank="1" showInputMessage="1" showErrorMessage="1" sqref="M2:M21" xr:uid="{8840C765-9DFD-4CC4-8554-5A978C17D0DA}">
      <formula1>$M$34:$M$36</formula1>
    </dataValidation>
    <dataValidation type="list" allowBlank="1" showInputMessage="1" showErrorMessage="1" sqref="Y2:Y21 V2:W21 T2:T21" xr:uid="{72C86477-595E-4A08-BED8-7925146CDCC1}">
      <formula1>"TRUE,FALSE"</formula1>
    </dataValidation>
    <dataValidation type="list" allowBlank="1" showInputMessage="1" showErrorMessage="1" sqref="G2:G21" xr:uid="{56EABF50-997B-406E-AF8A-11BE18F8D3EE}">
      <formula1>$G$34:$G$37</formula1>
    </dataValidation>
    <dataValidation type="list" allowBlank="1" showInputMessage="1" showErrorMessage="1" sqref="P2:P21" xr:uid="{C7CBF6F1-CF12-4FFE-A2C5-B038C575CEEF}">
      <formula1>$P$34:$P$38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D94FD-A600-4ABF-A142-7396793D5DA6}">
  <dimension ref="A4:W47"/>
  <sheetViews>
    <sheetView workbookViewId="0">
      <selection activeCell="B6" sqref="B6:W46"/>
    </sheetView>
  </sheetViews>
  <sheetFormatPr defaultRowHeight="14.4" x14ac:dyDescent="0.3"/>
  <cols>
    <col min="1" max="23" width="20.77734375" customWidth="1"/>
  </cols>
  <sheetData>
    <row r="4" spans="1:23" x14ac:dyDescent="0.3">
      <c r="A4" s="48" t="s">
        <v>283</v>
      </c>
      <c r="B4" s="47" t="s">
        <v>42</v>
      </c>
      <c r="C4" s="48" t="s">
        <v>6</v>
      </c>
      <c r="D4" s="48" t="s">
        <v>8</v>
      </c>
      <c r="E4" s="48" t="s">
        <v>43</v>
      </c>
      <c r="F4" s="48" t="s">
        <v>44</v>
      </c>
      <c r="G4" s="48" t="s">
        <v>45</v>
      </c>
      <c r="H4" s="48" t="s">
        <v>46</v>
      </c>
      <c r="I4" s="48" t="s">
        <v>47</v>
      </c>
      <c r="J4" s="48" t="s">
        <v>48</v>
      </c>
      <c r="K4" s="48" t="s">
        <v>49</v>
      </c>
      <c r="L4" s="48" t="s">
        <v>50</v>
      </c>
      <c r="M4" s="48" t="s">
        <v>51</v>
      </c>
      <c r="N4" s="48" t="s">
        <v>52</v>
      </c>
      <c r="O4" s="48" t="s">
        <v>53</v>
      </c>
      <c r="P4" s="48" t="s">
        <v>54</v>
      </c>
      <c r="Q4" s="48" t="s">
        <v>55</v>
      </c>
      <c r="R4" s="48" t="s">
        <v>16</v>
      </c>
      <c r="S4" s="48" t="s">
        <v>56</v>
      </c>
      <c r="T4" s="48" t="s">
        <v>57</v>
      </c>
      <c r="U4" s="48" t="s">
        <v>20</v>
      </c>
      <c r="V4" s="48" t="s">
        <v>58</v>
      </c>
      <c r="W4" s="49" t="s">
        <v>104</v>
      </c>
    </row>
    <row r="5" spans="1:23" x14ac:dyDescent="0.3">
      <c r="A5" s="76" t="s">
        <v>283</v>
      </c>
      <c r="B5" s="77" t="str">
        <f>_xlfn.TEXTJOIN("   ",TRUE,B6:B46)</f>
        <v>SELECT *   FROM   (SELECT * FROM rngGroup1   UNION ALL   SELECT * FROM rngGroup2   UNION ALL   SELECT * FROM rngGroup3)  AS [qGroupUnionAlias];</v>
      </c>
      <c r="C5" s="77" t="str">
        <f t="shared" ref="C5:W5" si="0">_xlfn.TEXTJOIN("   ",TRUE,C6:C46)</f>
        <v>SELECT * FROM spqProtoWrapper;</v>
      </c>
      <c r="D5" s="77" t="str">
        <f t="shared" si="0"/>
        <v>SELECT rngAlloc.*, rngBOM.*, rngBuilds.*, rngDates.*, rngElements.*,            [rngAlloc.akQty]*[rngBOM.bmSubQty] AS QtyExt,            [rngAlloc.akQty]*[rngBOM.bmSubQty]*[rngBOM.bmSubCost] AS CostExt   FROM (((rngAlloc   LEFT JOIN rngBOM ON rngAlloc.akAllocRevKey = rngBOM.bmBOMItemKeyIn)   LEFT JOIN rngDates ON rngBOM.bmBOMItemKeyOut = rngDates.daSchedItemRevKey)   LEFT JOIN rngBuilds ON rngDates.daSchedItemRevKey = rngBuilds.bdBuildRevKey)   LEFT JOIN rngElements ON rngBOM.bmBOMItemKey = rngElements.emElementItemKey;</v>
      </c>
      <c r="E5" s="77" t="str">
        <f t="shared" si="0"/>
        <v>/*  SQL Server Set ROLE membership and permissions  */   USE DesktopDB;   GO   /* #VBTEXTJOIN: EXPORT; */   /* Create ROLE [Developer] */   IF DATABASE_PRINCIPAL_ID( [Developer] ) IS NULL        BEGIN CREATE ROLE [Developer] AUTHORIZATION db_securityadmin END;   GO   /* Set Role Attributes on each database */   USE DesktopDB;   GO        GRANT CONTROL ON SCHEMA::dbo TO [Developer] WITH GRANT OPTION;        /* CONTROL implies ALTER, DELETE, EXECUTE, INSERT, SELECT,             UPDATE, VIEW DEFINITION */        GO        /* Add MEMBERs to the ROLEs for each database */   ALTER ROLE [Public] ADD MEMBER Owner;   ALTER ROLE Developer ADD MEMBER Owner;   ALTER ROLE db_owner ADD MEMBER Owner;   ALTER ROLE db_ddladmin ADD MEMBER Owner;   //  ALTER ROLE [Public] ADD MEMBER Owner;   //  ALTER ROLE Developer ADD MEMBER Owner;   //  ALTER ROLE db_owner ADD MEMBER Owner;   //  ALTER ROLE db_ddladmin ADD MEMBER Owner;</v>
      </c>
      <c r="F5" s="77" t="str">
        <f t="shared" si="0"/>
        <v>/*  SQL Server DROP and replace spConfigACE  */   USE DesktopDB;   GO   /* #VBTEXTJOIN: EXPORTWITH dbo; */   SET ANSI_NULLS ON   GO   SET QUOTED_IDENTIFIER ON   GO   DROP PROCEDURE IF EXISTS dbo.spConfigACE;   GO   CREATE PROCEDURE dbo.spConfigACE AS   BEGIN   /* Configure OLEDB */   EXEC sp_configure     @configname='Show Advanced Options',     @configvalue=1;   RECONFIGURE WITH OverRide;   EXEC sp_configure     @configname='Ad Hoc Distributed Queries',     @configvalue=1;   RECONFIGURE WITH OverRide;   EXEC master.sys.sp_MSset_oledb_prop     @provider_name=N'Microsoft.ACE.OLEDB.12.0',     @property_name=N'AllowInProcess',     @property_value=1;   EXEC master.sys.sp_MSset_oledb_prop     @provider_name=N'Microsoft.ACE.OLEDB.12.0',     @property_name=N'DynamicParameters',     @property_value=1;   END;</v>
      </c>
      <c r="G5" s="77" t="str">
        <f t="shared" si="0"/>
        <v>/*  SQL Server EXEC DROP and replace spConfigACE  */   EXEC dbo.spConfigACE</v>
      </c>
      <c r="H5" s="77" t="str">
        <f t="shared" si="0"/>
        <v>/*  SQL Server Embedded OPENROWSET Excel Worksheet  */   /* Configure Microsoft.ACE.OLEDB.XX.0 */   /* EXEC dbo.spConfigACE; */   SELECT * FROM OPENROWSET('Microsoft.ACE.OLEDB.12.0','Excel 12.0;   Database=C:\users\Owner\Desktop\P0001_Rollup.xlsx;HDR=YES',   [Task_Table1$]);</v>
      </c>
      <c r="I5" s="77" t="str">
        <f t="shared" si="0"/>
        <v>/*  SQL Server Embedded OPENROWSET UNION ALL  */   /* Configure Microsoft.ACE.OLEDB.XX.0 */   /*  EXEC dbo.spConfigACE;  */   SELECT qGroupUnionAlias.* FROM   (SELECT * FROM OPENROWSET('Microsoft.ACE.OLEDB.12.0','Excel 12.0;   Database=C:\users\Owner\Desktop\ToolSource.xlsm;HDR=YES',   rngGroup1)   UNION ALL   SELECT * FROM OPENROWSET('Microsoft.ACE.OLEDB.12.0','Excel 12.0;   Database=C:\users\Owner\Desktop\ToolSource.xlsm;HDR=YES',   rngGroup2)   UNION ALL   SELECT * FROM OPENROWSET('Microsoft.ACE.OLEDB.12.0','Excel 12.0;   Database=C:\users\Owner\Desktop\ToolSource.xlsm;HDR=YES',   rngGroup3))   AS qGroupUnionAlias;</v>
      </c>
      <c r="J5" s="77" t="str">
        <f>_xlfn.TEXTJOIN("   ",TRUE,J6:J46)</f>
        <v>/*  SQL Server DROP OPENROWSET spUnionGroupMerge  */   USE DesktopDB;   GO   /* #VBTEXTJOIN: EXPORTWITH dbo; */   DROP PROCEDURE IF EXISTS dbo.spUnionGroupToolSource;</v>
      </c>
      <c r="K5" s="77" t="str">
        <f t="shared" si="0"/>
        <v>/*  SQL Server DROP and replace OPENROWSET spUnionGroupMerge  */   USE DesktopDB;   GO   /* #VBTEXTJOIN: EXPORTWITH dbo; */   SET ANSI_NULLS ON   GO   SET QUOTED_IDENTIFIER ON   GO   DROP PROCEDURE IF EXISTS dbo.spUnionGroupToolSource;   GO   CREATE PROCEDURE dbo.spUnionGroupToolSource AS   BEGIN   SET NOCOUNT ON;   /* Configure Microsoft.ACE.OLEDB.XX.0 */   EXEC dbo.spConfigACE;   /* Create UNION of tables specified */   SELECT qGroupUnionAlias.* FROM   (SELECT * FROM OPENROWSET('Microsoft.ACE.OLEDB.12.0','Excel 12.0;   Database=C:\users\Owner\Desktop\ToolSource.xlsm;HDR=YES',   rngGroup1)   UNION ALL   SELECT * FROM OPENROWSET('Microsoft.ACE.OLEDB.12.0','Excel 12.0;   Database=C:\users\Owner\Desktop\ToolSource.xlsm;HDR=YES',   rngGroup2)   UNION ALL   SELECT * FROM OPENROWSET('Microsoft.ACE.OLEDB.12.0','Excel 12.0;   Database=C:\users\Owner\Desktop\ToolSource.xlsm;HDR=YES',   rngGroup3))   AS qGroupUnionAlias;   END;</v>
      </c>
      <c r="L5" s="77" t="str">
        <f t="shared" si="0"/>
        <v xml:space="preserve">           USE DesktopDB;   GO   /* #VBTEXTJOIN: EXPORTWITH dbo; */   SET ANSI_NULLS ON   GO   SET QUOTED_IDENTIFIER ON   GO   /* Configure Microsoft.ACE.OLEDB.XX.0 */   EXEC dbo.spConfigACE;</v>
      </c>
      <c r="M5" s="77" t="str">
        <f t="shared" si="0"/>
        <v>/*  SQL Server EXEC OPEROWSET dbo.spUnionGroupMerge  */   USE DesktopDB;   GO   /* #VBTEXTJOIN: EXPORTWITH dbo; */   EXEC dbo.spUnionGroupToolSource;</v>
      </c>
      <c r="N5" s="77" t="str">
        <f t="shared" si="0"/>
        <v>/*  SQL Server EXEC no USE GO OPENROWSET dbo.spUnionGroupMerge  */   /* No USE...GO */   EXEC dbo.spUnionGroupToolSource;</v>
      </c>
      <c r="O5" s="77" t="str">
        <f t="shared" si="0"/>
        <v>/*  SQL Server DROP and Replace LS to Merge.xlsm  */   USE DesktopDB;   GO   /* #VBTEXTJOIN: EXPORT; */   /* Configure Microsoft.ACE.OLEDB.XX.0 */   EXEC dbo.spConfigACE;   /* Drop Linked Server if already exists */   IF EXISTS (SELECT * FROM sys.servers WHERE name = N'LS_Desktop_ToolSource')   BEGIN   EXEC sp_dropserver   @server = N'LS_Desktop_ToolSource',   @droplogins = 'droplogins';   END   /* Create replacement Linked Server */   EXEC sp_addLinkedServer     @server= N'LS_Desktop_ToolSource',     @srvproduct= N'ACE 12.0',     @provider=N'Microsoft.ACE.OLEDB.12.0',     @datasrc= N'C:\users\Owner\Desktop\ToolSource.xlsm',     @location= NULL,     @provstr= 'Excel 12.0 Macro;HDR=YES;IMEX=1;',     @catalog= NULL;</v>
      </c>
      <c r="P5" s="77" t="str">
        <f t="shared" si="0"/>
        <v>/*  SQL Server CREATE SP using LS UNION ALL Merge  */   USE DesktopDB;   GO   /* #VBTEXTJOIN: EXPORTWITH dbo; */   SET ANSI_NULLS ON   GO   SET QUOTED_IDENTIFIER ON   GO   DROP PROCEDURE IF EXISTS dbo.spUnionQueryLS_Desktop_ToolSource;   GO   CREATE PROCEDURE dbo.spUnionQueryLS_Desktop_ToolSource AS   BEGIN   SET NOCOUNT ON;   /* Configure Microsoft.ACE.OLEDB.XX.0 */   EXEC dbo.spConfigACE;   /* Create UNION of tables specified */   SELECT qUnionGroupLS.* FROM   (SELECT * FROM LS_Desktop_ToolSource...rngGroup1   UNION ALL   SELECT * FROM LS_Desktop_ToolSource...rngGroup2   UNION ALL   SELECT * FROM LS_Desktop_ToolSource...rngGroup3)   AS qUnionGroupLS;   END;</v>
      </c>
      <c r="Q5" s="77" t="str">
        <f t="shared" si="0"/>
        <v>/*  SQL Server EXEC SP using LS UNION ALL Merge  */   USE DesktopDB;   GO   /* #VBTEXTJOIN: EXPORTWITH dbo; */   EXEC dbo.spUnionQueryLS_Desktop_ToolSource;</v>
      </c>
      <c r="R5" s="77" t="str">
        <f t="shared" si="0"/>
        <v>/*  SQL Server EXEC no USE GO SP using LS UNION ALL Merge  */   EXEC dbo.spUnionQueryLS_Desktop_ToolSource;</v>
      </c>
      <c r="S5" s="77" t="str">
        <f t="shared" si="0"/>
        <v>/*  SQL Server CREATE SP using LS SELECT/JOIN Merge  */   USE DesktopDB;   GO   /* #VBTEXTJOIN: EXPORTWITH dbo; */   SET ANSI_NULLS ON   GO   SET QUOTED_IDENTIFIER ON   GO   DROP PROCEDURE IF EXISTS dbo.spBuildPlanLS_Desktop_ToolSource;   GO   CREATE PROCEDURE dbo.spBuildPlanLS_Desktop_ToolSource AS   BEGIN   SET NOCOUNT ON;   /* Configure Microsoft.ACE.OLEDB.XX.0 */   EXEC dbo.spConfigACE;   SELECT xlAlloc.*, xlBOM.*, xlDates.*, xlBuilds.*, xlElements.*, xlAlloc.akQty * xlBOM.bmSubQty AS QtyExt, xlAlloc.akQty * xlBOM.bmSubQty * xlBOM.bmSubCost AS CostExt    FROM LS_Desktop_ToolSource...rngAlloc AS xlAlloc   LEFT OUTER JOIN LS_Desktop_ToolSource...rngBOM AS xlBOM ON xlAlloc.akAllocRevKey = xlBOM.bmBOMItemKeyIn   LEFT OUTER JOIN LS_Desktop_ToolSource...rngDates as xlDates ON xlBOM.bmBOMItemKeyOut = xlDates.daSchedItemRevKey   LEFT OUTER JOIN LS_Desktop_ToolSource...rngBuilds as xlBuilds ON xlDates.daSchedItemRevKey = xlBuilds.bdBuildRevKey   LEFT OUTER JOIN LS_Desktop_ToolSource...rngElements as xlElements ON xlBOM.bmBOMItemKey = xlElements.emElementItemKey;   END;</v>
      </c>
      <c r="T5" s="77" t="str">
        <f t="shared" si="0"/>
        <v>/*  SQL Server EXEC SP using LS SELECT/JOIN Merge  */   USE DesktopDB;   GO   /* #VBTEXTJOIN: EXPORTWITH dbo; */   EXEC dbo.spBuildPlanLS_Desktop_ToolSource;</v>
      </c>
      <c r="U5" s="77" t="str">
        <f t="shared" si="0"/>
        <v>/*  SQL Server EXEC no USE GO SP using LS SELECT/JOIN Merge  */   EXEC dbo.spBuildPlanLS_Desktop_ToolSource;</v>
      </c>
      <c r="V5" s="77" t="str">
        <f t="shared" si="0"/>
        <v>/* SQL Server CREATE Database */   /* #VBTEXTJOIN: EXPORTWITH dbo; */   DECLARE @dbname nvarchar(128)   SET @dbname = N'DesktopDB'   IF (NOT EXISTS (SELECT name FROM master.dbo.sysdatabases     WHERE ('[' + name + ']' = @dbname OR name = @dbname)))       BEGIN         CREATE DATABASE DesktopDB       END;</v>
      </c>
      <c r="W5" s="77" t="str">
        <f t="shared" si="0"/>
        <v>-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   &lt;- INSERT NEW QUERYs TO LEFT OF DEFAULT</v>
      </c>
    </row>
    <row r="6" spans="1:23" x14ac:dyDescent="0.3">
      <c r="A6" s="51" t="s">
        <v>284</v>
      </c>
      <c r="B6" s="50" t="s">
        <v>200</v>
      </c>
      <c r="C6" s="51" t="s">
        <v>128</v>
      </c>
      <c r="D6" s="51" t="s">
        <v>201</v>
      </c>
      <c r="E6" s="52" t="s">
        <v>202</v>
      </c>
      <c r="F6" s="52" t="s">
        <v>203</v>
      </c>
      <c r="G6" s="52" t="s">
        <v>204</v>
      </c>
      <c r="H6" s="52" t="s">
        <v>205</v>
      </c>
      <c r="I6" s="52" t="s">
        <v>206</v>
      </c>
      <c r="J6" s="52" t="s">
        <v>207</v>
      </c>
      <c r="K6" s="52" t="s">
        <v>208</v>
      </c>
      <c r="L6" s="52" t="s">
        <v>209</v>
      </c>
      <c r="M6" s="52" t="s">
        <v>210</v>
      </c>
      <c r="N6" s="52" t="s">
        <v>211</v>
      </c>
      <c r="O6" s="52" t="s">
        <v>212</v>
      </c>
      <c r="P6" s="52" t="s">
        <v>213</v>
      </c>
      <c r="Q6" s="52" t="s">
        <v>214</v>
      </c>
      <c r="R6" s="52" t="s">
        <v>215</v>
      </c>
      <c r="S6" s="52" t="s">
        <v>216</v>
      </c>
      <c r="T6" s="52" t="s">
        <v>217</v>
      </c>
      <c r="U6" s="52" t="s">
        <v>218</v>
      </c>
      <c r="V6" s="51" t="s">
        <v>219</v>
      </c>
      <c r="W6" s="53"/>
    </row>
    <row r="7" spans="1:23" x14ac:dyDescent="0.3">
      <c r="A7" s="51" t="s">
        <v>284</v>
      </c>
      <c r="B7" s="54" t="s">
        <v>220</v>
      </c>
      <c r="C7" s="55"/>
      <c r="D7" s="55" t="s">
        <v>221</v>
      </c>
      <c r="E7" s="56" t="s">
        <v>357</v>
      </c>
      <c r="F7" s="56" t="s">
        <v>357</v>
      </c>
      <c r="G7" s="56" t="s">
        <v>358</v>
      </c>
      <c r="H7" s="55" t="s">
        <v>222</v>
      </c>
      <c r="I7" s="55" t="s">
        <v>222</v>
      </c>
      <c r="J7" s="56" t="s">
        <v>357</v>
      </c>
      <c r="K7" s="56" t="s">
        <v>357</v>
      </c>
      <c r="L7" s="56" t="s">
        <v>357</v>
      </c>
      <c r="M7" s="56" t="s">
        <v>357</v>
      </c>
      <c r="N7" s="57" t="s">
        <v>223</v>
      </c>
      <c r="O7" s="56" t="s">
        <v>357</v>
      </c>
      <c r="P7" s="56" t="s">
        <v>357</v>
      </c>
      <c r="Q7" s="56" t="s">
        <v>357</v>
      </c>
      <c r="R7" s="58" t="s">
        <v>359</v>
      </c>
      <c r="S7" s="56" t="s">
        <v>357</v>
      </c>
      <c r="T7" s="56" t="s">
        <v>357</v>
      </c>
      <c r="U7" s="56" t="s">
        <v>360</v>
      </c>
      <c r="V7" s="51"/>
      <c r="W7" s="59" t="s">
        <v>103</v>
      </c>
    </row>
    <row r="8" spans="1:23" x14ac:dyDescent="0.3">
      <c r="A8" s="51" t="s">
        <v>284</v>
      </c>
      <c r="B8" s="54" t="s">
        <v>224</v>
      </c>
      <c r="C8" s="55"/>
      <c r="D8" s="55" t="s">
        <v>225</v>
      </c>
      <c r="E8" s="55" t="s">
        <v>226</v>
      </c>
      <c r="F8" s="55" t="s">
        <v>226</v>
      </c>
      <c r="G8" s="56"/>
      <c r="H8" s="56" t="s">
        <v>361</v>
      </c>
      <c r="I8" s="56" t="s">
        <v>362</v>
      </c>
      <c r="J8" s="55" t="s">
        <v>226</v>
      </c>
      <c r="K8" s="55" t="s">
        <v>226</v>
      </c>
      <c r="L8" s="55" t="s">
        <v>226</v>
      </c>
      <c r="M8" s="55" t="s">
        <v>226</v>
      </c>
      <c r="N8" s="58" t="s">
        <v>363</v>
      </c>
      <c r="O8" s="55" t="s">
        <v>226</v>
      </c>
      <c r="P8" s="55" t="s">
        <v>226</v>
      </c>
      <c r="Q8" s="55" t="s">
        <v>226</v>
      </c>
      <c r="R8" s="51"/>
      <c r="S8" s="55" t="s">
        <v>226</v>
      </c>
      <c r="T8" s="55" t="s">
        <v>226</v>
      </c>
      <c r="U8" s="56"/>
      <c r="V8" s="60" t="s">
        <v>364</v>
      </c>
      <c r="W8" s="61" t="s">
        <v>227</v>
      </c>
    </row>
    <row r="9" spans="1:23" x14ac:dyDescent="0.3">
      <c r="A9" s="51" t="s">
        <v>284</v>
      </c>
      <c r="B9" s="54" t="s">
        <v>228</v>
      </c>
      <c r="C9" s="55"/>
      <c r="D9" s="55" t="s">
        <v>229</v>
      </c>
      <c r="E9" s="60" t="s">
        <v>230</v>
      </c>
      <c r="F9" s="60" t="s">
        <v>364</v>
      </c>
      <c r="G9" s="51"/>
      <c r="H9" s="55"/>
      <c r="I9" s="62"/>
      <c r="J9" s="60" t="s">
        <v>364</v>
      </c>
      <c r="K9" s="60" t="s">
        <v>364</v>
      </c>
      <c r="L9" s="60" t="s">
        <v>364</v>
      </c>
      <c r="M9" s="60" t="s">
        <v>364</v>
      </c>
      <c r="N9" s="56"/>
      <c r="O9" s="60" t="s">
        <v>230</v>
      </c>
      <c r="P9" s="60" t="s">
        <v>364</v>
      </c>
      <c r="Q9" s="60" t="s">
        <v>364</v>
      </c>
      <c r="R9" s="62"/>
      <c r="S9" s="60" t="s">
        <v>364</v>
      </c>
      <c r="T9" s="60" t="s">
        <v>364</v>
      </c>
      <c r="U9" s="51"/>
      <c r="V9" s="51"/>
      <c r="W9" s="61" t="s">
        <v>227</v>
      </c>
    </row>
    <row r="10" spans="1:23" x14ac:dyDescent="0.3">
      <c r="A10" s="51" t="s">
        <v>284</v>
      </c>
      <c r="B10" s="54" t="s">
        <v>231</v>
      </c>
      <c r="C10" s="57"/>
      <c r="D10" s="55" t="s">
        <v>232</v>
      </c>
      <c r="E10" s="55"/>
      <c r="F10" s="55"/>
      <c r="G10" s="51"/>
      <c r="H10" s="56" t="s">
        <v>365</v>
      </c>
      <c r="I10" s="55" t="s">
        <v>366</v>
      </c>
      <c r="J10" s="58" t="s">
        <v>367</v>
      </c>
      <c r="K10" s="55" t="s">
        <v>233</v>
      </c>
      <c r="L10" s="56"/>
      <c r="M10" s="58" t="s">
        <v>363</v>
      </c>
      <c r="N10" s="51"/>
      <c r="O10" s="55"/>
      <c r="P10" s="55"/>
      <c r="Q10" s="55"/>
      <c r="R10" s="55"/>
      <c r="S10" s="55"/>
      <c r="T10" s="55"/>
      <c r="U10" s="51"/>
      <c r="V10" s="55" t="s">
        <v>234</v>
      </c>
      <c r="W10" s="61" t="s">
        <v>227</v>
      </c>
    </row>
    <row r="11" spans="1:23" x14ac:dyDescent="0.3">
      <c r="A11" s="51" t="s">
        <v>284</v>
      </c>
      <c r="B11" s="54" t="s">
        <v>228</v>
      </c>
      <c r="C11" s="55"/>
      <c r="D11" s="55" t="s">
        <v>235</v>
      </c>
      <c r="E11" s="55" t="s">
        <v>236</v>
      </c>
      <c r="F11" s="55" t="s">
        <v>233</v>
      </c>
      <c r="G11" s="51"/>
      <c r="H11" s="62" t="s">
        <v>368</v>
      </c>
      <c r="I11" s="62"/>
      <c r="J11" s="57"/>
      <c r="K11" s="55" t="s">
        <v>226</v>
      </c>
      <c r="L11" s="55" t="s">
        <v>233</v>
      </c>
      <c r="M11" s="57"/>
      <c r="N11" s="51"/>
      <c r="O11" s="55" t="s">
        <v>222</v>
      </c>
      <c r="P11" s="55" t="s">
        <v>233</v>
      </c>
      <c r="Q11" s="58" t="s">
        <v>359</v>
      </c>
      <c r="R11" s="55"/>
      <c r="S11" s="55" t="s">
        <v>233</v>
      </c>
      <c r="T11" s="56" t="s">
        <v>360</v>
      </c>
      <c r="U11" s="51"/>
      <c r="V11" s="62" t="s">
        <v>369</v>
      </c>
      <c r="W11" s="61" t="s">
        <v>227</v>
      </c>
    </row>
    <row r="12" spans="1:23" x14ac:dyDescent="0.3">
      <c r="A12" s="51" t="s">
        <v>284</v>
      </c>
      <c r="B12" s="54" t="s">
        <v>237</v>
      </c>
      <c r="C12" s="57"/>
      <c r="D12" s="55" t="s">
        <v>238</v>
      </c>
      <c r="E12" s="55" t="s">
        <v>239</v>
      </c>
      <c r="F12" s="55" t="s">
        <v>226</v>
      </c>
      <c r="G12" s="51"/>
      <c r="H12" s="62" t="s">
        <v>370</v>
      </c>
      <c r="I12" s="62" t="s">
        <v>371</v>
      </c>
      <c r="J12" s="55"/>
      <c r="K12" s="57" t="s">
        <v>240</v>
      </c>
      <c r="L12" s="55" t="s">
        <v>226</v>
      </c>
      <c r="M12" s="55"/>
      <c r="N12" s="51"/>
      <c r="O12" s="56" t="s">
        <v>372</v>
      </c>
      <c r="P12" s="55" t="s">
        <v>226</v>
      </c>
      <c r="Q12" s="55"/>
      <c r="R12" s="55"/>
      <c r="S12" s="55" t="s">
        <v>226</v>
      </c>
      <c r="T12" s="55"/>
      <c r="U12" s="51"/>
      <c r="V12" s="55"/>
      <c r="W12" s="61" t="s">
        <v>227</v>
      </c>
    </row>
    <row r="13" spans="1:23" x14ac:dyDescent="0.3">
      <c r="A13" s="51" t="s">
        <v>284</v>
      </c>
      <c r="B13" s="54"/>
      <c r="C13" s="55"/>
      <c r="D13" s="55" t="s">
        <v>241</v>
      </c>
      <c r="E13" s="55" t="s">
        <v>242</v>
      </c>
      <c r="F13" s="57" t="s">
        <v>240</v>
      </c>
      <c r="G13" s="51"/>
      <c r="H13" s="51"/>
      <c r="I13" s="62" t="s">
        <v>373</v>
      </c>
      <c r="J13" s="57"/>
      <c r="K13" s="55" t="s">
        <v>226</v>
      </c>
      <c r="L13" s="57" t="s">
        <v>240</v>
      </c>
      <c r="M13" s="57"/>
      <c r="N13" s="51"/>
      <c r="O13" s="51"/>
      <c r="P13" s="57" t="s">
        <v>240</v>
      </c>
      <c r="Q13" s="51"/>
      <c r="R13" s="51"/>
      <c r="S13" s="57" t="s">
        <v>240</v>
      </c>
      <c r="T13" s="51"/>
      <c r="U13" s="51"/>
      <c r="V13" s="55" t="s">
        <v>243</v>
      </c>
      <c r="W13" s="61" t="s">
        <v>227</v>
      </c>
    </row>
    <row r="14" spans="1:23" x14ac:dyDescent="0.3">
      <c r="A14" s="51" t="s">
        <v>284</v>
      </c>
      <c r="B14" s="54"/>
      <c r="C14" s="55"/>
      <c r="D14" s="55"/>
      <c r="E14" s="55" t="s">
        <v>226</v>
      </c>
      <c r="F14" s="55" t="s">
        <v>226</v>
      </c>
      <c r="G14" s="51"/>
      <c r="H14" s="55"/>
      <c r="I14" s="62" t="s">
        <v>244</v>
      </c>
      <c r="J14" s="55"/>
      <c r="K14" s="55"/>
      <c r="L14" s="55" t="s">
        <v>226</v>
      </c>
      <c r="M14" s="55"/>
      <c r="N14" s="55"/>
      <c r="O14" s="55" t="s">
        <v>245</v>
      </c>
      <c r="P14" s="55" t="s">
        <v>226</v>
      </c>
      <c r="Q14" s="55"/>
      <c r="R14" s="55"/>
      <c r="S14" s="55" t="s">
        <v>226</v>
      </c>
      <c r="T14" s="55"/>
      <c r="U14" s="51"/>
      <c r="V14" s="63" t="s">
        <v>246</v>
      </c>
      <c r="W14" s="61" t="s">
        <v>227</v>
      </c>
    </row>
    <row r="15" spans="1:23" x14ac:dyDescent="0.3">
      <c r="A15" s="51" t="s">
        <v>284</v>
      </c>
      <c r="B15" s="54"/>
      <c r="C15" s="55"/>
      <c r="D15" s="55"/>
      <c r="E15" s="55"/>
      <c r="F15" s="51"/>
      <c r="G15" s="51"/>
      <c r="H15" s="55"/>
      <c r="I15" s="62"/>
      <c r="J15" s="55"/>
      <c r="K15" s="58" t="s">
        <v>367</v>
      </c>
      <c r="L15" s="55"/>
      <c r="M15" s="55"/>
      <c r="N15" s="55"/>
      <c r="O15" s="62" t="s">
        <v>374</v>
      </c>
      <c r="P15" s="58" t="s">
        <v>375</v>
      </c>
      <c r="Q15" s="55"/>
      <c r="R15" s="55"/>
      <c r="S15" s="56" t="s">
        <v>376</v>
      </c>
      <c r="T15" s="55"/>
      <c r="U15" s="51"/>
      <c r="V15" s="63" t="s">
        <v>247</v>
      </c>
      <c r="W15" s="61" t="s">
        <v>227</v>
      </c>
    </row>
    <row r="16" spans="1:23" x14ac:dyDescent="0.3">
      <c r="A16" s="51" t="s">
        <v>284</v>
      </c>
      <c r="B16" s="54"/>
      <c r="C16" s="55"/>
      <c r="D16" s="55"/>
      <c r="E16" s="55" t="s">
        <v>248</v>
      </c>
      <c r="F16" s="56" t="s">
        <v>377</v>
      </c>
      <c r="G16" s="51"/>
      <c r="H16" s="55"/>
      <c r="I16" s="62" t="s">
        <v>228</v>
      </c>
      <c r="J16" s="55"/>
      <c r="K16" s="51" t="s">
        <v>226</v>
      </c>
      <c r="L16" s="55" t="s">
        <v>222</v>
      </c>
      <c r="M16" s="55"/>
      <c r="N16" s="55"/>
      <c r="O16" s="55" t="s">
        <v>249</v>
      </c>
      <c r="P16" s="55" t="s">
        <v>226</v>
      </c>
      <c r="Q16" s="55"/>
      <c r="R16" s="55"/>
      <c r="S16" s="55" t="s">
        <v>226</v>
      </c>
      <c r="T16" s="55"/>
      <c r="U16" s="51"/>
      <c r="V16" s="64" t="s">
        <v>378</v>
      </c>
      <c r="W16" s="61" t="s">
        <v>227</v>
      </c>
    </row>
    <row r="17" spans="1:23" x14ac:dyDescent="0.3">
      <c r="A17" s="51" t="s">
        <v>284</v>
      </c>
      <c r="B17" s="54"/>
      <c r="C17" s="55"/>
      <c r="D17" s="55"/>
      <c r="E17" s="62" t="s">
        <v>357</v>
      </c>
      <c r="F17" s="55" t="s">
        <v>226</v>
      </c>
      <c r="G17" s="51"/>
      <c r="H17" s="55"/>
      <c r="I17" s="62" t="s">
        <v>365</v>
      </c>
      <c r="J17" s="55"/>
      <c r="K17" s="51"/>
      <c r="L17" s="56" t="s">
        <v>372</v>
      </c>
      <c r="M17" s="55"/>
      <c r="N17" s="55"/>
      <c r="O17" s="65" t="s">
        <v>250</v>
      </c>
      <c r="P17" s="58" t="s">
        <v>379</v>
      </c>
      <c r="Q17" s="55"/>
      <c r="R17" s="55"/>
      <c r="S17" s="56" t="s">
        <v>380</v>
      </c>
      <c r="T17" s="55"/>
      <c r="U17" s="51"/>
      <c r="V17" s="63"/>
      <c r="W17" s="61" t="s">
        <v>227</v>
      </c>
    </row>
    <row r="18" spans="1:23" x14ac:dyDescent="0.3">
      <c r="A18" s="51" t="s">
        <v>284</v>
      </c>
      <c r="B18" s="54"/>
      <c r="C18" s="55"/>
      <c r="D18" s="55"/>
      <c r="E18" s="55" t="s">
        <v>226</v>
      </c>
      <c r="F18" s="51"/>
      <c r="G18" s="51"/>
      <c r="H18" s="55"/>
      <c r="I18" s="62" t="s">
        <v>373</v>
      </c>
      <c r="J18" s="55"/>
      <c r="K18" s="58" t="s">
        <v>381</v>
      </c>
      <c r="L18" s="51"/>
      <c r="M18" s="55"/>
      <c r="N18" s="55"/>
      <c r="O18" s="66" t="s">
        <v>382</v>
      </c>
      <c r="P18" s="55" t="s">
        <v>249</v>
      </c>
      <c r="Q18" s="55"/>
      <c r="R18" s="55"/>
      <c r="S18" s="55" t="s">
        <v>249</v>
      </c>
      <c r="T18" s="55"/>
      <c r="U18" s="51"/>
      <c r="V18" s="63" t="s">
        <v>251</v>
      </c>
      <c r="W18" s="61" t="s">
        <v>227</v>
      </c>
    </row>
    <row r="19" spans="1:23" x14ac:dyDescent="0.3">
      <c r="A19" s="51" t="s">
        <v>284</v>
      </c>
      <c r="B19" s="54"/>
      <c r="C19" s="55"/>
      <c r="D19" s="55"/>
      <c r="E19" s="55"/>
      <c r="F19" s="56" t="s">
        <v>383</v>
      </c>
      <c r="G19" s="51"/>
      <c r="H19" s="55"/>
      <c r="I19" s="62" t="s">
        <v>252</v>
      </c>
      <c r="J19" s="55"/>
      <c r="K19" s="63" t="s">
        <v>249</v>
      </c>
      <c r="L19" s="51"/>
      <c r="M19" s="55"/>
      <c r="N19" s="55"/>
      <c r="O19" s="67" t="s">
        <v>253</v>
      </c>
      <c r="P19" s="65" t="s">
        <v>254</v>
      </c>
      <c r="Q19" s="55"/>
      <c r="R19" s="55"/>
      <c r="S19" s="65" t="s">
        <v>254</v>
      </c>
      <c r="T19" s="55"/>
      <c r="U19" s="51"/>
      <c r="V19" s="51"/>
      <c r="W19" s="61" t="s">
        <v>227</v>
      </c>
    </row>
    <row r="20" spans="1:23" x14ac:dyDescent="0.3">
      <c r="A20" s="51" t="s">
        <v>284</v>
      </c>
      <c r="B20" s="54"/>
      <c r="C20" s="55"/>
      <c r="D20" s="55"/>
      <c r="E20" s="55" t="s">
        <v>255</v>
      </c>
      <c r="F20" s="55" t="s">
        <v>249</v>
      </c>
      <c r="G20" s="51"/>
      <c r="H20" s="55"/>
      <c r="I20" s="62"/>
      <c r="J20" s="55"/>
      <c r="K20" s="68" t="s">
        <v>254</v>
      </c>
      <c r="L20" s="51"/>
      <c r="M20" s="55"/>
      <c r="N20" s="55"/>
      <c r="O20" s="63" t="s">
        <v>256</v>
      </c>
      <c r="P20" s="65"/>
      <c r="Q20" s="55"/>
      <c r="R20" s="55"/>
      <c r="S20" s="65"/>
      <c r="T20" s="55"/>
      <c r="U20" s="51"/>
      <c r="V20" s="51"/>
      <c r="W20" s="61" t="s">
        <v>227</v>
      </c>
    </row>
    <row r="21" spans="1:23" x14ac:dyDescent="0.3">
      <c r="A21" s="51" t="s">
        <v>284</v>
      </c>
      <c r="B21" s="54"/>
      <c r="C21" s="55"/>
      <c r="D21" s="55"/>
      <c r="E21" s="55" t="s">
        <v>257</v>
      </c>
      <c r="F21" s="65" t="s">
        <v>258</v>
      </c>
      <c r="G21" s="51"/>
      <c r="H21" s="55"/>
      <c r="I21" s="62" t="s">
        <v>228</v>
      </c>
      <c r="J21" s="55"/>
      <c r="K21" s="68"/>
      <c r="L21" s="51"/>
      <c r="M21" s="55"/>
      <c r="N21" s="55"/>
      <c r="O21" s="55"/>
      <c r="P21" s="65" t="s">
        <v>222</v>
      </c>
      <c r="Q21" s="55"/>
      <c r="R21" s="55"/>
      <c r="S21" s="65" t="s">
        <v>222</v>
      </c>
      <c r="T21" s="55"/>
      <c r="U21" s="51"/>
      <c r="V21" s="51"/>
      <c r="W21" s="61" t="s">
        <v>227</v>
      </c>
    </row>
    <row r="22" spans="1:23" x14ac:dyDescent="0.3">
      <c r="A22" s="51" t="s">
        <v>284</v>
      </c>
      <c r="B22" s="54"/>
      <c r="C22" s="55"/>
      <c r="D22" s="55"/>
      <c r="E22" s="55" t="s">
        <v>259</v>
      </c>
      <c r="F22" s="65" t="s">
        <v>260</v>
      </c>
      <c r="G22" s="51"/>
      <c r="H22" s="55"/>
      <c r="I22" s="62" t="s">
        <v>365</v>
      </c>
      <c r="J22" s="55"/>
      <c r="K22" s="68" t="s">
        <v>222</v>
      </c>
      <c r="L22" s="51"/>
      <c r="M22" s="55"/>
      <c r="N22" s="55"/>
      <c r="O22" s="55" t="s">
        <v>261</v>
      </c>
      <c r="P22" s="69" t="s">
        <v>372</v>
      </c>
      <c r="Q22" s="55"/>
      <c r="R22" s="55"/>
      <c r="S22" s="69" t="s">
        <v>372</v>
      </c>
      <c r="T22" s="55"/>
      <c r="U22" s="51"/>
      <c r="V22" s="51"/>
      <c r="W22" s="61" t="s">
        <v>227</v>
      </c>
    </row>
    <row r="23" spans="1:23" x14ac:dyDescent="0.3">
      <c r="A23" s="51" t="s">
        <v>284</v>
      </c>
      <c r="B23" s="54"/>
      <c r="C23" s="55"/>
      <c r="D23" s="55"/>
      <c r="E23" s="55" t="s">
        <v>262</v>
      </c>
      <c r="F23" s="65" t="s">
        <v>263</v>
      </c>
      <c r="G23" s="51"/>
      <c r="H23" s="55"/>
      <c r="I23" s="62" t="s">
        <v>373</v>
      </c>
      <c r="J23" s="55"/>
      <c r="K23" s="70" t="s">
        <v>372</v>
      </c>
      <c r="L23" s="51"/>
      <c r="M23" s="55"/>
      <c r="N23" s="55"/>
      <c r="O23" s="55" t="s">
        <v>264</v>
      </c>
      <c r="P23" s="65"/>
      <c r="Q23" s="55"/>
      <c r="R23" s="55"/>
      <c r="S23" s="55"/>
      <c r="T23" s="55"/>
      <c r="U23" s="51"/>
      <c r="V23" s="51"/>
      <c r="W23" s="61" t="s">
        <v>227</v>
      </c>
    </row>
    <row r="24" spans="1:23" x14ac:dyDescent="0.3">
      <c r="A24" s="51" t="s">
        <v>284</v>
      </c>
      <c r="B24" s="54"/>
      <c r="C24" s="55"/>
      <c r="D24" s="55"/>
      <c r="E24" s="55"/>
      <c r="F24" s="65" t="s">
        <v>265</v>
      </c>
      <c r="G24" s="51"/>
      <c r="H24" s="55"/>
      <c r="I24" s="51" t="s">
        <v>266</v>
      </c>
      <c r="J24" s="55"/>
      <c r="K24" s="71"/>
      <c r="L24" s="51"/>
      <c r="M24" s="55"/>
      <c r="N24" s="55"/>
      <c r="O24" s="62" t="s">
        <v>384</v>
      </c>
      <c r="P24" s="65" t="s">
        <v>267</v>
      </c>
      <c r="Q24" s="55"/>
      <c r="R24" s="55"/>
      <c r="S24" s="65" t="s">
        <v>268</v>
      </c>
      <c r="T24" s="55"/>
      <c r="U24" s="51"/>
      <c r="V24" s="51"/>
      <c r="W24" s="61" t="s">
        <v>227</v>
      </c>
    </row>
    <row r="25" spans="1:23" x14ac:dyDescent="0.3">
      <c r="A25" s="51" t="s">
        <v>284</v>
      </c>
      <c r="B25" s="54"/>
      <c r="C25" s="55"/>
      <c r="D25" s="55"/>
      <c r="E25" s="55" t="s">
        <v>269</v>
      </c>
      <c r="F25" s="65" t="s">
        <v>270</v>
      </c>
      <c r="G25" s="51"/>
      <c r="H25" s="55"/>
      <c r="I25" s="62"/>
      <c r="J25" s="55"/>
      <c r="K25" s="68" t="s">
        <v>267</v>
      </c>
      <c r="L25" s="51"/>
      <c r="M25" s="55"/>
      <c r="N25" s="55"/>
      <c r="O25" s="62" t="s">
        <v>385</v>
      </c>
      <c r="P25" s="65" t="s">
        <v>386</v>
      </c>
      <c r="Q25" s="55"/>
      <c r="R25" s="55"/>
      <c r="S25" s="66" t="s">
        <v>387</v>
      </c>
      <c r="T25" s="55"/>
      <c r="U25" s="51"/>
      <c r="V25" s="51"/>
      <c r="W25" s="61" t="s">
        <v>227</v>
      </c>
    </row>
    <row r="26" spans="1:23" x14ac:dyDescent="0.3">
      <c r="A26" s="51" t="s">
        <v>284</v>
      </c>
      <c r="B26" s="54"/>
      <c r="C26" s="55"/>
      <c r="D26" s="55"/>
      <c r="E26" s="68" t="s">
        <v>271</v>
      </c>
      <c r="F26" s="65"/>
      <c r="G26" s="51"/>
      <c r="H26" s="55"/>
      <c r="I26" s="51" t="s">
        <v>388</v>
      </c>
      <c r="J26" s="55"/>
      <c r="K26" s="72" t="s">
        <v>366</v>
      </c>
      <c r="L26" s="51"/>
      <c r="M26" s="55"/>
      <c r="N26" s="55"/>
      <c r="O26" s="62" t="s">
        <v>389</v>
      </c>
      <c r="P26" s="65"/>
      <c r="Q26" s="55"/>
      <c r="R26" s="55"/>
      <c r="S26" s="66" t="s">
        <v>390</v>
      </c>
      <c r="T26" s="55"/>
      <c r="U26" s="51"/>
      <c r="V26" s="51"/>
      <c r="W26" s="61" t="s">
        <v>227</v>
      </c>
    </row>
    <row r="27" spans="1:23" x14ac:dyDescent="0.3">
      <c r="A27" s="51" t="s">
        <v>284</v>
      </c>
      <c r="B27" s="54"/>
      <c r="C27" s="55"/>
      <c r="D27" s="55"/>
      <c r="E27" s="68" t="s">
        <v>272</v>
      </c>
      <c r="F27" s="65" t="s">
        <v>260</v>
      </c>
      <c r="G27" s="51"/>
      <c r="H27" s="55"/>
      <c r="I27" s="62"/>
      <c r="J27" s="55"/>
      <c r="K27" s="72"/>
      <c r="L27" s="51"/>
      <c r="M27" s="55"/>
      <c r="N27" s="55"/>
      <c r="O27" s="62" t="s">
        <v>391</v>
      </c>
      <c r="P27" s="66" t="s">
        <v>392</v>
      </c>
      <c r="Q27" s="55"/>
      <c r="R27" s="55"/>
      <c r="S27" s="66" t="s">
        <v>393</v>
      </c>
      <c r="T27" s="55"/>
      <c r="U27" s="51"/>
      <c r="V27" s="51"/>
      <c r="W27" s="61" t="s">
        <v>227</v>
      </c>
    </row>
    <row r="28" spans="1:23" x14ac:dyDescent="0.3">
      <c r="A28" s="51" t="s">
        <v>284</v>
      </c>
      <c r="B28" s="54"/>
      <c r="C28" s="55"/>
      <c r="D28" s="55"/>
      <c r="E28" s="68" t="s">
        <v>273</v>
      </c>
      <c r="F28" s="65" t="s">
        <v>274</v>
      </c>
      <c r="G28" s="51"/>
      <c r="H28" s="55"/>
      <c r="I28" s="62"/>
      <c r="J28" s="55"/>
      <c r="K28" s="70" t="s">
        <v>371</v>
      </c>
      <c r="L28" s="51"/>
      <c r="M28" s="55"/>
      <c r="N28" s="55"/>
      <c r="O28" s="55" t="s">
        <v>275</v>
      </c>
      <c r="P28" s="65"/>
      <c r="Q28" s="55"/>
      <c r="R28" s="55"/>
      <c r="S28" s="66" t="s">
        <v>394</v>
      </c>
      <c r="T28" s="55"/>
      <c r="U28" s="51"/>
      <c r="V28" s="51"/>
      <c r="W28" s="61" t="s">
        <v>227</v>
      </c>
    </row>
    <row r="29" spans="1:23" x14ac:dyDescent="0.3">
      <c r="A29" s="51" t="s">
        <v>284</v>
      </c>
      <c r="B29" s="54"/>
      <c r="C29" s="55"/>
      <c r="D29" s="55"/>
      <c r="E29" s="68" t="s">
        <v>276</v>
      </c>
      <c r="F29" s="65" t="s">
        <v>265</v>
      </c>
      <c r="G29" s="51"/>
      <c r="H29" s="55"/>
      <c r="I29" s="62"/>
      <c r="J29" s="55"/>
      <c r="K29" s="73" t="s">
        <v>373</v>
      </c>
      <c r="L29" s="51"/>
      <c r="M29" s="55"/>
      <c r="N29" s="55"/>
      <c r="O29" s="62" t="s">
        <v>395</v>
      </c>
      <c r="P29" s="65" t="s">
        <v>228</v>
      </c>
      <c r="Q29" s="55"/>
      <c r="R29" s="55"/>
      <c r="S29" s="66" t="s">
        <v>396</v>
      </c>
      <c r="T29" s="55"/>
      <c r="U29" s="51"/>
      <c r="V29" s="51"/>
      <c r="W29" s="61" t="s">
        <v>227</v>
      </c>
    </row>
    <row r="30" spans="1:23" x14ac:dyDescent="0.3">
      <c r="A30" s="51" t="s">
        <v>284</v>
      </c>
      <c r="B30" s="54"/>
      <c r="C30" s="55"/>
      <c r="D30" s="55"/>
      <c r="E30" s="55"/>
      <c r="F30" s="65" t="s">
        <v>270</v>
      </c>
      <c r="G30" s="51"/>
      <c r="H30" s="55"/>
      <c r="I30" s="62"/>
      <c r="J30" s="55"/>
      <c r="K30" s="74" t="s">
        <v>244</v>
      </c>
      <c r="L30" s="51"/>
      <c r="M30" s="55"/>
      <c r="N30" s="55"/>
      <c r="O30" s="55" t="s">
        <v>277</v>
      </c>
      <c r="P30" s="66" t="s">
        <v>397</v>
      </c>
      <c r="Q30" s="55"/>
      <c r="R30" s="55"/>
      <c r="S30" s="55"/>
      <c r="T30" s="55"/>
      <c r="U30" s="51"/>
      <c r="V30" s="51"/>
      <c r="W30" s="61" t="s">
        <v>227</v>
      </c>
    </row>
    <row r="31" spans="1:23" x14ac:dyDescent="0.3">
      <c r="A31" s="51" t="s">
        <v>284</v>
      </c>
      <c r="B31" s="54"/>
      <c r="C31" s="55"/>
      <c r="D31" s="55"/>
      <c r="E31" s="75" t="s">
        <v>398</v>
      </c>
      <c r="F31" s="65"/>
      <c r="G31" s="51"/>
      <c r="H31" s="55"/>
      <c r="I31" s="62"/>
      <c r="J31" s="55"/>
      <c r="K31" s="75"/>
      <c r="L31" s="51"/>
      <c r="M31" s="55"/>
      <c r="N31" s="55"/>
      <c r="O31" s="55"/>
      <c r="P31" s="65"/>
      <c r="Q31" s="55"/>
      <c r="R31" s="55"/>
      <c r="S31" s="55" t="s">
        <v>278</v>
      </c>
      <c r="T31" s="55"/>
      <c r="U31" s="51"/>
      <c r="V31" s="51"/>
      <c r="W31" s="61" t="s">
        <v>227</v>
      </c>
    </row>
    <row r="32" spans="1:23" x14ac:dyDescent="0.3">
      <c r="A32" s="51" t="s">
        <v>284</v>
      </c>
      <c r="B32" s="54"/>
      <c r="C32" s="55"/>
      <c r="D32" s="55"/>
      <c r="E32" s="75" t="s">
        <v>399</v>
      </c>
      <c r="F32" s="65" t="s">
        <v>279</v>
      </c>
      <c r="G32" s="51"/>
      <c r="H32" s="55"/>
      <c r="I32" s="51"/>
      <c r="J32" s="55"/>
      <c r="K32" s="72" t="s">
        <v>228</v>
      </c>
      <c r="L32" s="51"/>
      <c r="M32" s="51"/>
      <c r="N32" s="55"/>
      <c r="O32" s="55"/>
      <c r="P32" s="65" t="s">
        <v>228</v>
      </c>
      <c r="Q32" s="55"/>
      <c r="R32" s="55"/>
      <c r="S32" s="55"/>
      <c r="T32" s="55"/>
      <c r="U32" s="51"/>
      <c r="V32" s="51"/>
      <c r="W32" s="61" t="s">
        <v>227</v>
      </c>
    </row>
    <row r="33" spans="1:23" x14ac:dyDescent="0.3">
      <c r="A33" s="51" t="s">
        <v>284</v>
      </c>
      <c r="B33" s="54"/>
      <c r="C33" s="55"/>
      <c r="D33" s="55"/>
      <c r="E33" s="75" t="s">
        <v>400</v>
      </c>
      <c r="F33" s="66" t="s">
        <v>401</v>
      </c>
      <c r="G33" s="51"/>
      <c r="H33" s="55"/>
      <c r="I33" s="51"/>
      <c r="J33" s="55"/>
      <c r="K33" s="70" t="s">
        <v>365</v>
      </c>
      <c r="L33" s="51"/>
      <c r="M33" s="51"/>
      <c r="N33" s="55"/>
      <c r="O33" s="55"/>
      <c r="P33" s="66" t="s">
        <v>402</v>
      </c>
      <c r="Q33" s="55"/>
      <c r="R33" s="55"/>
      <c r="S33" s="55"/>
      <c r="T33" s="55"/>
      <c r="U33" s="51"/>
      <c r="V33" s="51"/>
      <c r="W33" s="61" t="s">
        <v>227</v>
      </c>
    </row>
    <row r="34" spans="1:23" x14ac:dyDescent="0.3">
      <c r="A34" s="51" t="s">
        <v>284</v>
      </c>
      <c r="B34" s="54"/>
      <c r="C34" s="55"/>
      <c r="D34" s="55"/>
      <c r="E34" s="75" t="s">
        <v>403</v>
      </c>
      <c r="F34" s="65" t="s">
        <v>280</v>
      </c>
      <c r="G34" s="51"/>
      <c r="H34" s="55"/>
      <c r="I34" s="51"/>
      <c r="J34" s="55"/>
      <c r="K34" s="73" t="s">
        <v>373</v>
      </c>
      <c r="L34" s="51"/>
      <c r="M34" s="51"/>
      <c r="N34" s="55"/>
      <c r="O34" s="55"/>
      <c r="P34" s="65"/>
      <c r="Q34" s="55"/>
      <c r="R34" s="55"/>
      <c r="S34" s="55"/>
      <c r="T34" s="55"/>
      <c r="U34" s="51"/>
      <c r="V34" s="51"/>
      <c r="W34" s="61" t="s">
        <v>227</v>
      </c>
    </row>
    <row r="35" spans="1:23" x14ac:dyDescent="0.3">
      <c r="A35" s="51" t="s">
        <v>284</v>
      </c>
      <c r="B35" s="54"/>
      <c r="C35" s="55"/>
      <c r="D35" s="55"/>
      <c r="E35" s="55"/>
      <c r="F35" s="65" t="s">
        <v>281</v>
      </c>
      <c r="G35" s="51"/>
      <c r="H35" s="55"/>
      <c r="I35" s="51"/>
      <c r="J35" s="55"/>
      <c r="K35" s="74" t="s">
        <v>252</v>
      </c>
      <c r="L35" s="51"/>
      <c r="M35" s="51"/>
      <c r="N35" s="55"/>
      <c r="O35" s="55"/>
      <c r="P35" s="65" t="s">
        <v>404</v>
      </c>
      <c r="Q35" s="55"/>
      <c r="R35" s="55"/>
      <c r="S35" s="55"/>
      <c r="T35" s="55"/>
      <c r="U35" s="51"/>
      <c r="V35" s="51"/>
      <c r="W35" s="61" t="s">
        <v>227</v>
      </c>
    </row>
    <row r="36" spans="1:23" x14ac:dyDescent="0.3">
      <c r="A36" s="51" t="s">
        <v>284</v>
      </c>
      <c r="B36" s="54"/>
      <c r="C36" s="55"/>
      <c r="D36" s="55"/>
      <c r="E36" s="55"/>
      <c r="F36" s="65"/>
      <c r="G36" s="51"/>
      <c r="H36" s="55"/>
      <c r="I36" s="51"/>
      <c r="J36" s="55"/>
      <c r="K36" s="75"/>
      <c r="L36" s="55"/>
      <c r="M36" s="51"/>
      <c r="N36" s="55"/>
      <c r="O36" s="55"/>
      <c r="P36" s="55"/>
      <c r="Q36" s="55"/>
      <c r="R36" s="55"/>
      <c r="S36" s="55"/>
      <c r="T36" s="55"/>
      <c r="U36" s="51"/>
      <c r="V36" s="51"/>
      <c r="W36" s="61" t="s">
        <v>227</v>
      </c>
    </row>
    <row r="37" spans="1:23" x14ac:dyDescent="0.3">
      <c r="A37" s="51" t="s">
        <v>284</v>
      </c>
      <c r="B37" s="54"/>
      <c r="C37" s="55"/>
      <c r="D37" s="55"/>
      <c r="E37" s="55"/>
      <c r="F37" s="65" t="s">
        <v>279</v>
      </c>
      <c r="G37" s="51"/>
      <c r="H37" s="55"/>
      <c r="I37" s="51"/>
      <c r="J37" s="55"/>
      <c r="K37" s="72" t="s">
        <v>228</v>
      </c>
      <c r="L37" s="51"/>
      <c r="M37" s="51"/>
      <c r="N37" s="55"/>
      <c r="O37" s="55"/>
      <c r="P37" s="55" t="s">
        <v>278</v>
      </c>
      <c r="Q37" s="55"/>
      <c r="R37" s="55"/>
      <c r="S37" s="55"/>
      <c r="T37" s="55"/>
      <c r="U37" s="51"/>
      <c r="V37" s="51"/>
      <c r="W37" s="61" t="s">
        <v>227</v>
      </c>
    </row>
    <row r="38" spans="1:23" x14ac:dyDescent="0.3">
      <c r="A38" s="51" t="s">
        <v>284</v>
      </c>
      <c r="B38" s="54"/>
      <c r="C38" s="55"/>
      <c r="D38" s="55"/>
      <c r="E38" s="55"/>
      <c r="F38" s="66" t="s">
        <v>401</v>
      </c>
      <c r="G38" s="51"/>
      <c r="H38" s="55"/>
      <c r="I38" s="51"/>
      <c r="J38" s="55"/>
      <c r="K38" s="70" t="s">
        <v>365</v>
      </c>
      <c r="L38" s="51"/>
      <c r="M38" s="51"/>
      <c r="N38" s="55"/>
      <c r="O38" s="55"/>
      <c r="P38" s="55"/>
      <c r="Q38" s="55"/>
      <c r="R38" s="55"/>
      <c r="S38" s="55"/>
      <c r="T38" s="55"/>
      <c r="U38" s="51"/>
      <c r="V38" s="51"/>
      <c r="W38" s="61" t="s">
        <v>227</v>
      </c>
    </row>
    <row r="39" spans="1:23" x14ac:dyDescent="0.3">
      <c r="A39" s="51" t="s">
        <v>284</v>
      </c>
      <c r="B39" s="54"/>
      <c r="C39" s="55"/>
      <c r="D39" s="55"/>
      <c r="E39" s="55"/>
      <c r="F39" s="65" t="s">
        <v>282</v>
      </c>
      <c r="G39" s="51"/>
      <c r="H39" s="55"/>
      <c r="I39" s="51"/>
      <c r="J39" s="55"/>
      <c r="K39" s="73" t="s">
        <v>373</v>
      </c>
      <c r="L39" s="55"/>
      <c r="M39" s="51"/>
      <c r="N39" s="55"/>
      <c r="O39" s="55"/>
      <c r="P39" s="55"/>
      <c r="Q39" s="55"/>
      <c r="R39" s="55"/>
      <c r="S39" s="55"/>
      <c r="T39" s="55"/>
      <c r="U39" s="51"/>
      <c r="V39" s="51"/>
      <c r="W39" s="61" t="s">
        <v>227</v>
      </c>
    </row>
    <row r="40" spans="1:23" x14ac:dyDescent="0.3">
      <c r="A40" s="51" t="s">
        <v>284</v>
      </c>
      <c r="B40" s="54"/>
      <c r="C40" s="55"/>
      <c r="D40" s="55"/>
      <c r="E40" s="55"/>
      <c r="F40" s="65" t="s">
        <v>281</v>
      </c>
      <c r="G40" s="51"/>
      <c r="H40" s="55"/>
      <c r="I40" s="51"/>
      <c r="J40" s="55"/>
      <c r="K40" s="74" t="s">
        <v>266</v>
      </c>
      <c r="L40" s="51"/>
      <c r="M40" s="51"/>
      <c r="N40" s="55"/>
      <c r="O40" s="55"/>
      <c r="P40" s="55"/>
      <c r="Q40" s="55"/>
      <c r="R40" s="55"/>
      <c r="S40" s="55"/>
      <c r="T40" s="55"/>
      <c r="U40" s="51"/>
      <c r="V40" s="51"/>
      <c r="W40" s="61" t="s">
        <v>227</v>
      </c>
    </row>
    <row r="41" spans="1:23" x14ac:dyDescent="0.3">
      <c r="A41" s="51" t="s">
        <v>284</v>
      </c>
      <c r="B41" s="54"/>
      <c r="C41" s="55"/>
      <c r="D41" s="55"/>
      <c r="E41" s="55"/>
      <c r="F41" s="51"/>
      <c r="G41" s="51"/>
      <c r="H41" s="55"/>
      <c r="I41" s="51"/>
      <c r="J41" s="55"/>
      <c r="K41" s="72"/>
      <c r="L41" s="56"/>
      <c r="M41" s="51"/>
      <c r="N41" s="55"/>
      <c r="O41" s="55"/>
      <c r="P41" s="55"/>
      <c r="Q41" s="55"/>
      <c r="R41" s="55"/>
      <c r="S41" s="55"/>
      <c r="T41" s="55"/>
      <c r="U41" s="51"/>
      <c r="V41" s="51"/>
      <c r="W41" s="61" t="s">
        <v>227</v>
      </c>
    </row>
    <row r="42" spans="1:23" x14ac:dyDescent="0.3">
      <c r="A42" s="51" t="s">
        <v>284</v>
      </c>
      <c r="B42" s="54"/>
      <c r="C42" s="55"/>
      <c r="D42" s="55"/>
      <c r="E42" s="55"/>
      <c r="F42" s="51" t="s">
        <v>278</v>
      </c>
      <c r="G42" s="51"/>
      <c r="H42" s="55"/>
      <c r="I42" s="51"/>
      <c r="J42" s="55"/>
      <c r="K42" s="68" t="s">
        <v>388</v>
      </c>
      <c r="L42" s="51"/>
      <c r="M42" s="51"/>
      <c r="N42" s="55"/>
      <c r="O42" s="55"/>
      <c r="P42" s="55"/>
      <c r="Q42" s="55"/>
      <c r="R42" s="55"/>
      <c r="S42" s="55"/>
      <c r="T42" s="55"/>
      <c r="U42" s="51"/>
      <c r="V42" s="51"/>
      <c r="W42" s="61" t="s">
        <v>227</v>
      </c>
    </row>
    <row r="43" spans="1:23" x14ac:dyDescent="0.3">
      <c r="A43" s="51" t="s">
        <v>284</v>
      </c>
      <c r="B43" s="54"/>
      <c r="C43" s="55"/>
      <c r="D43" s="55"/>
      <c r="E43" s="55"/>
      <c r="F43" s="51"/>
      <c r="G43" s="51"/>
      <c r="H43" s="55"/>
      <c r="I43" s="51"/>
      <c r="J43" s="55"/>
      <c r="K43" s="63"/>
      <c r="L43" s="62"/>
      <c r="M43" s="51"/>
      <c r="N43" s="55"/>
      <c r="O43" s="55"/>
      <c r="P43" s="55"/>
      <c r="Q43" s="55"/>
      <c r="R43" s="55"/>
      <c r="S43" s="55"/>
      <c r="T43" s="55"/>
      <c r="U43" s="51"/>
      <c r="V43" s="51"/>
      <c r="W43" s="61" t="s">
        <v>227</v>
      </c>
    </row>
    <row r="44" spans="1:23" x14ac:dyDescent="0.3">
      <c r="A44" s="51" t="s">
        <v>284</v>
      </c>
      <c r="B44" s="54"/>
      <c r="C44" s="55"/>
      <c r="D44" s="55"/>
      <c r="E44" s="55"/>
      <c r="F44" s="51"/>
      <c r="G44" s="51"/>
      <c r="H44" s="55"/>
      <c r="I44" s="51"/>
      <c r="J44" s="55"/>
      <c r="K44" s="71" t="s">
        <v>278</v>
      </c>
      <c r="L44" s="51"/>
      <c r="M44" s="51"/>
      <c r="N44" s="55"/>
      <c r="O44" s="55"/>
      <c r="P44" s="55"/>
      <c r="Q44" s="55"/>
      <c r="R44" s="55"/>
      <c r="S44" s="55"/>
      <c r="T44" s="55"/>
      <c r="U44" s="51"/>
      <c r="V44" s="51"/>
      <c r="W44" s="61" t="s">
        <v>227</v>
      </c>
    </row>
    <row r="45" spans="1:23" x14ac:dyDescent="0.3">
      <c r="A45" s="51" t="s">
        <v>284</v>
      </c>
      <c r="B45" s="54"/>
      <c r="C45" s="55"/>
      <c r="D45" s="55"/>
      <c r="E45" s="55"/>
      <c r="F45" s="51"/>
      <c r="G45" s="51"/>
      <c r="H45" s="55"/>
      <c r="I45" s="51"/>
      <c r="J45" s="55"/>
      <c r="K45" s="51"/>
      <c r="L45" s="51"/>
      <c r="M45" s="51"/>
      <c r="N45" s="55"/>
      <c r="O45" s="55"/>
      <c r="P45" s="55"/>
      <c r="Q45" s="55"/>
      <c r="R45" s="55"/>
      <c r="S45" s="55"/>
      <c r="T45" s="55"/>
      <c r="U45" s="51"/>
      <c r="V45" s="51"/>
      <c r="W45" s="61" t="s">
        <v>227</v>
      </c>
    </row>
    <row r="46" spans="1:23" x14ac:dyDescent="0.3">
      <c r="A46" s="51" t="s">
        <v>284</v>
      </c>
      <c r="B46" s="54"/>
      <c r="C46" s="55"/>
      <c r="D46" s="55"/>
      <c r="E46" s="55"/>
      <c r="F46" s="51"/>
      <c r="G46" s="51"/>
      <c r="H46" s="55"/>
      <c r="I46" s="51"/>
      <c r="J46" s="55"/>
      <c r="K46" s="57"/>
      <c r="L46" s="57"/>
      <c r="M46" s="51"/>
      <c r="N46" s="55"/>
      <c r="O46" s="55"/>
      <c r="P46" s="55"/>
      <c r="Q46" s="55"/>
      <c r="R46" s="55"/>
      <c r="S46" s="55"/>
      <c r="T46" s="55"/>
      <c r="U46" s="51"/>
      <c r="V46" s="51"/>
      <c r="W46" s="61" t="s">
        <v>227</v>
      </c>
    </row>
    <row r="47" spans="1:23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26B5-7165-4B93-B2B5-E12FC5FA9287}">
  <dimension ref="A4:T28"/>
  <sheetViews>
    <sheetView workbookViewId="0">
      <selection activeCell="B6" sqref="B6:S28"/>
    </sheetView>
  </sheetViews>
  <sheetFormatPr defaultRowHeight="14.4" x14ac:dyDescent="0.3"/>
  <cols>
    <col min="1" max="20" width="20.77734375" customWidth="1"/>
  </cols>
  <sheetData>
    <row r="4" spans="1:20" x14ac:dyDescent="0.3">
      <c r="A4" s="79" t="s">
        <v>283</v>
      </c>
      <c r="B4" s="78" t="s">
        <v>60</v>
      </c>
      <c r="C4" s="79" t="s">
        <v>61</v>
      </c>
      <c r="D4" s="79" t="s">
        <v>62</v>
      </c>
      <c r="E4" s="79" t="s">
        <v>63</v>
      </c>
      <c r="F4" s="79" t="s">
        <v>64</v>
      </c>
      <c r="G4" s="79" t="s">
        <v>65</v>
      </c>
      <c r="H4" s="79" t="s">
        <v>66</v>
      </c>
      <c r="I4" s="79" t="s">
        <v>67</v>
      </c>
      <c r="J4" s="79" t="s">
        <v>68</v>
      </c>
      <c r="K4" s="79" t="s">
        <v>69</v>
      </c>
      <c r="L4" s="79" t="s">
        <v>70</v>
      </c>
      <c r="M4" s="79" t="s">
        <v>71</v>
      </c>
      <c r="N4" s="79" t="s">
        <v>72</v>
      </c>
      <c r="O4" s="79" t="s">
        <v>73</v>
      </c>
      <c r="P4" s="79" t="s">
        <v>74</v>
      </c>
      <c r="Q4" s="79" t="s">
        <v>75</v>
      </c>
      <c r="R4" s="79" t="s">
        <v>76</v>
      </c>
      <c r="S4" s="79" t="s">
        <v>77</v>
      </c>
      <c r="T4" s="80" t="s">
        <v>104</v>
      </c>
    </row>
    <row r="5" spans="1:20" x14ac:dyDescent="0.3">
      <c r="A5" s="93" t="s">
        <v>283</v>
      </c>
      <c r="B5" s="94" t="str">
        <f>_xlfn.TEXTJOIN("   ",TRUE,B6:B28)</f>
        <v>OLEDB;   Provider=MSOLEDBSQL;   Integrated Security=SSPI;   Initial Catalog=DBDBDB;   Data Source=XXXXXX\YYYYYY;   Workstation ID=CCCCCC;   Application Intent=READWRITE;</v>
      </c>
      <c r="C5" s="94" t="str">
        <f t="shared" ref="C5:T5" si="0">_xlfn.TEXTJOIN("   ",TRUE,C6:C28)</f>
        <v>OLEDB;   Provider=SQLOLEDB;   Integrated Security=SSPI;   Initial Catalog=DBDBDB;   Data Source=XXXXXX\YYYYYY;   Workstation ID=CCCCCC;   Application Intent=READWRITE;</v>
      </c>
      <c r="D5" s="94" t="str">
        <f t="shared" si="0"/>
        <v>OLEDB;   Provider=Microsoft.ACE.OLEDB.12.0;   data source=FFFFFF;   Mode=MMMMMM;</v>
      </c>
      <c r="E5" s="94" t="str">
        <f t="shared" si="0"/>
        <v>OLEDB;   Provider=Microsoft.ACE.OLEDB.16.0;   data source=FFFFFF;   Mode=MMMMMM;</v>
      </c>
      <c r="F5" s="94" t="str">
        <f t="shared" si="0"/>
        <v>let       Source = Excel.Workbook(File.Contents("FFFFFF"),null,true),       SheetImport=Source{[Name="TTTTTT"]}[Data],    in       SheetImport   //  PowerQuery, M, Excel, Template Fields embedded at Build from tblConnectionConfig   // Comment follows Source statements to avoid incorrect string substitutions</v>
      </c>
      <c r="G5" s="94" t="str">
        <f t="shared" si="0"/>
        <v>let       Source = Excel.Workbook(File.Contents("FFFFFF"),null,true),       SheetImport=Source{[Name="TTTTTT"]}[Data],       SheetImportPromoted=Table.PromoteHeaders(SheetImport, [PromoteAllScalars=true])    in       SheetImportPromoted   //  PowerQuery, M, Excel, Promoted headers, Template Fields embedded at Build from tblConnectionConfig   // Comment follows Source statements to avoid incorrect string substitutions</v>
      </c>
      <c r="H5" s="94" t="str">
        <f t="shared" si="0"/>
        <v>let       Source = OleDb.DataSource("provider=PPPPPP;initial catalog=DBDBDB;data source=SSSSSS", [Query="QQQQQQ"])    in       Source   //  PowerQuery, M, OLEDB, Embedded SQL, Template Fields embedded at Build from tblConnectionConfig   // Comment follows Source statements to avoid incorrect string substitutions</v>
      </c>
      <c r="I5" s="94" t="str">
        <f t="shared" si="0"/>
        <v>let       Source = Sql.Database("SSSSSS", "DBDBDB", [Query="QQQQQQ"])    in       Source   /*  PowerQuery, M, SQL Server, Embedded SQL, Template Fields embedded at Build from tblConnectionConfig */   // Comment follows Source statements to avoid incorrect string substitutions</v>
      </c>
      <c r="J5" s="94" t="str">
        <f t="shared" si="0"/>
        <v>let       Source = Access.Database(File.Contents("FFFFFF"), [CreateNavigationProperties=true]),       ImportQuery = Source{[Schema="",Item="TQTQTQ"]}[Data]    in       ImportQuery   //  PowerQuery, M, MS Access, Stored QUERY, Template Fields embedded at Build from tblConnectionConfig   // Comment follows Source statements to avoid incorrect string substitutions</v>
      </c>
      <c r="K5" s="94" t="str">
        <f t="shared" si="0"/>
        <v>//  PowerQuery, M, Embedded SQL,   // SQL is inserted from tblSQL by name, via XLOOKUP.   let       Source = OleDb.DataSource("provider=MSOLEDBSQL;initial catalog=DesktopDB;data source=TRILITHIUM\SQLEXPRESS",[Query="/*  SQL Server EXEC no USE GO SP using LS SELECT/JOIN Merge  */ 
EXEC dbo.spBuildPlanLS_Desktop_ToolSource;"])    in       Source</v>
      </c>
      <c r="L5" s="94" t="str">
        <f t="shared" si="0"/>
        <v>let    Source=Excel.Workbook(File.Contents("FFFFFF"), null, true),"    xlAlloc=Source{[Item="tblAlloc",Kind="Table"]}[Data],    xlBOM=Source{[Item="tblBOM",Kind="Table"]}[Data],    xlDates=Source{[Item="tblDates",Kind="Table"]}[Data],    xlBuilds=Source{[Item="tblBuilds",Kind="Table"]}[Data],    xlElements=Source{[Item="tblElements",Kind="Table"]}[Data],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   //  PowerQuery, M, Excel, JOIN, Template Fields embedded at Build from tblConnectionConfig</v>
      </c>
      <c r="M5" s="94" t="str">
        <f t="shared" si="0"/>
        <v>let    Source=Excel.Workbook(File.Contents("C:\users\Owner\Desktop\ToolSource.xlsm"), null, true),    xlAlloc=Source{[Item="tblAlloc",Kind="Table"]}[Data],    xlBOM=Source{[Item="tblBOM",Kind="Table"]}[Data],    xlDates=Source{[Item="tblDates",Kind="Table"]}[Data],    xlBuilds=Source{[Item="tblBuilds",Kind="Table"]}[Data],    xlElements=Source{[Item="tblElements",Kind="Table"]}[Data],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   //  PowerQuery, M, Excel, JOIN, Template Fields embedded at Build from tblConnectionConfig</v>
      </c>
      <c r="N5" s="94" t="str">
        <f t="shared" si="0"/>
        <v>//  PowerQuery, Conn String, M, Embedded SQL Linked Server JOIN   let    xlAlloc=OleDb.DataSource("Provider=MSOLEDBSQL; initial catalog=DesktopDB; data source=TRILITHIUM\SQLEXPRESS", [Query="SELECT * FROM LS_Desktop_ToolSource...rngAlloc"]),    xlBOM=OleDb.DataSource("Provider=MSOLEDBSQL; initial catalog=DesktopDB; data source=TRILITHIUM\SQLEXPRESS", [Query="SELECT * FROM LS_Desktop_ToolSource...rngBOM"]),    xlDates=OleDb.DataSource("Provider=MSOLEDBSQL; initial catalog=DesktopDB; data source=TRILITHIUM\SQLEXPRESS", [Query="SELECT * FROM LS_Desktop_ToolSource...rngDates"]),    xlBuilds=OleDb.DataSource("Provider=MSOLEDBSQL; initial catalog=DesktopDB; data source=TRILITHIUM\SQLEXPRESS", [Query="SELECT * FROM LS_Desktop_ToolSource...rngBuilds"]),    xlElements=OleDb.DataSource("Provider=MSOLEDBSQL; initial catalog=DesktopDB; data source=TRILITHIUM\SQLEXPRESS", [Query="SELECT * FROM LS_Desktop_ToolSource...rngElements"]),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</v>
      </c>
      <c r="O5" s="94" t="str">
        <f t="shared" si="0"/>
        <v>//  PowerQuery, Conn String, M, Embedded SQL OPENROWSET JOIN   let    xlAlloc=OleDb.DataSource("Provider=MSOLEDBSQL; initial catalog=DesktopDB; data source=TRILITHIUM\SQLEXPRESS", [Query="SELECT * FROM OPENROWSET('Microsoft.ACE.OLEDB.12.0','Excel 12.0; Database=C:\users\Owner\Desktop\ToolSource.xlsm;HDR=YES', rngAlloc)"]),    xlBOM=OleDb.DataSource("Provider=MSOLEDBSQL; initial catalog=DesktopDB; data source=TRILITHIUM\SQLEXPRESS", [Query="SELECT * FROM OPENROWSET('Microsoft.ACE.OLEDB.12.0','Excel 12.0; Database=C:\users\Owner\Desktop\ToolSource.xlsm;HDR=YES', rngBOM)"]),    xlDates=OleDb.DataSource("Provider=MSOLEDBSQL; initial catalog=DesktopDB; data source=TRILITHIUM\SQLEXPRESS", [Query="SELECT * FROM OPENROWSET('Microsoft.ACE.OLEDB.12.0','Excel 12.0; Database=C:\users\Owner\Desktop\ToolSource.xlsm;HDR=YES', rngDates)"]),    xlBuilds=OleDb.DataSource("Provider=MSOLEDBSQL; initial catalog=DesktopDB; data source=TRILITHIUM\SQLEXPRESS", [Query="SELECT * FROM OPENROWSET('Microsoft.ACE.OLEDB.12.0','Excel 12.0; Database=C:\users\Owner\Desktop\ToolSource.xlsm;HDR=YES', rngBuilds)"]),    xlElements=OleDb.DataSource("Provider=MSOLEDBSQL; initial catalog=DesktopDB; data source=TRILITHIUM\SQLEXPRESS", [Query="SELECT * FROM OPENROWSET('Microsoft.ACE.OLEDB.12.0','Excel 12.0; Database=C:\users\Owner\Desktop\ToolSource.xlsm;HDR=YES', rngElements)"]),    AB=Table.Join(xlAlloc, {"akAllocRevKey"},xlBOM,{"bmBOMItemKeyIn"},JoinKind.LeftOuter),    ABD=Table.Join(AB, {"bmBOMItemKeyOut"}, xlDates, {"daSchedItemRevKey"},JoinKind.LeftOuter),    ABDB=Table.Join(ABD,{"daSchedItemRevKey"},xlBuilds,{"bdBuildRevKey"},JoinKind.LeftOuter),    ABDBE1=Table.Join(ABDB,{"bmBOMItemKey"},xlElements,{"emElementItemKey"},JoinKind.LeftOuter),    ABDBE2=Table.AddColumn(ABDBE1,"QtyExt", each [akQty]*[bmSubQty]),    ABDBE=Table.AddColumn(ABDBE2,"CostExt", each [QtyExt]*[bmSubCost])    in    ABDBE</v>
      </c>
      <c r="P5" s="94" t="str">
        <f t="shared" si="0"/>
        <v>//  PowerQuery, Excel Remote WB, M, Combine   let   Source=Excel.Workbook(File.Contents("C:\users\Owner\Desktop\ToolSource.xlsm"), null, true),   tblGroup1 = Source{[Item="tblGroup1",Kind="Table"]}[Data],   tblGroup2 = Source{[Item="tblGroup2",Kind="Table"]}[Data],   tblGroup3 = Source{[Item="tblGroup3",Kind="Table"]}[Data],   tblUnion = Table.Combine({tblGroup1, tblGroup2, tblGroup3})   in   tblUnion</v>
      </c>
      <c r="Q5" s="94" t="str">
        <f t="shared" si="0"/>
        <v>//  PowerQuery, Excel Current WB, M, JOIN   let        Source=Excel.CurrentWorkbook(),       xlAlloc=Source{[Name="tblAlloc"]}[Content],       xlBOM=Source{[Name="tblBOM"]}[Content],        xlDates=Source{[Name="tblDates"]}[Content],        xlBuilds=Source{[Name="tblBuilds"]}[Content],        xlElements=Source{[Name="tblElements"]}[Content],        xlPR=Source{[Name="tblPurchReq"]}[Content],           AB=Table.Join(xlAlloc, {"akAllocRevKey"},xlBOM,{"bmBOMItemKeyIn"},JoinKind.LeftOuter),        ABD=Table.Join(AB, {"bmBOMItemKeyOut"}, xlDates, {"daSchedItemRevKey"},JoinKind.LeftOuter),        ABDB=Table.Join(ABD,{"daSchedItemRevKey"},xlBuilds,{"bdBuildRevKey"},JoinKind.LeftOuter),        ABDBE=Table.Join(ABDB,{"bmBOMItemKey"},xlElements,{"emElementItemKey"},JoinKind.LeftOuter),        ABDBEP=Table.Join(ABDBE,{"akPurchReq"},xlPR,{"prPurchReq"},JoinKind.LeftOuter),           ABDBEPQ=Table.AddColumn(ABDBEP,"QtyExt", each [akQty]*[bmSubQty]),        ABDBEPQC=Table.AddColumn(ABDBEPQ,"CostExt", each [QtyExt]*[bmSubCost])        in        ABDBEPQC</v>
      </c>
      <c r="R5" s="94" t="str">
        <f t="shared" si="0"/>
        <v>//  PowerQuery, Excel Remote WB, M, Combine   let   Source=Excel.Workbook(File.Contents("C:\users\Owner\Desktop\ToolSource.xlsm"), null, true),   tblGroup1 = Source{[Item="tblGroup1",Kind="Table"]}[Data],   tblGroup2 = Source{[Item="tblGroup2",Kind="Table"]}[Data],   tblGroup3 = Source{[Item="tblGroup3",Kind="Table"]}[Data],   tblUnion = Table.Combine({tblGroup1, tblGroup2, tblGroup3})   in   tblUnion</v>
      </c>
      <c r="S5" s="94" t="str">
        <f t="shared" si="0"/>
        <v>//  PowerQuery, Excel Remote WB, M, JOIN   let    Source=Excel.Workbook(File.Contents("C:\users\Owner\Desktop\ToolSource.xlsm"), null, true),       xlAlloc=Source{[Item="tblAlloc",Kind="Table"]}[Data],       xlBOM=Source{[Item="tblBOM",Kind="Table"]}[Data],       xlDates=Source{[Item="tblDates",Kind="Table"]}[Data],       xlBuilds=Source{[Item="tblBuilds",Kind="Table"]}[Data],       xlElements=Source{[Item="tblElements",Kind="Table"]}[Data],       xlPR=Source{[Item="tblPurchReq",Kind="Table"]}[Data],           AB=Table.Join(xlAlloc, {"akAllocRevKey"},xlBOM,{"bmBOMItemKeyIn"},JoinKind.LeftOuter),        ABD=Table.Join(AB, {"bmBOMItemKeyOut"}, xlDates, {"daSchedItemRevKey"},JoinKind.LeftOuter),        ABDB=Table.Join(ABD,{"daSchedItemRevKey"},xlBuilds,{"bdBuildRevKey"},JoinKind.LeftOuter),        ABDBE=Table.Join(ABDB,{"bmBOMItemKey"},xlElements,{"emElementItemKey"},JoinKind.LeftOuter),        ABDBEP=Table.Join(ABDBE,{"akPurchReq"},xlPR,{"prPurchReq"},JoinKind.LeftOuter),           ABDBEPQ=Table.AddColumn(ABDBEP,"QtyExt", each [akQty]*[bmSubQty]),        ABDBEPQC=Table.AddColumn(ABDBEPQ,"CostExt", each [QtyExt]*[bmSubCost])        in        ABDBEPQC</v>
      </c>
      <c r="T5" s="94" t="str">
        <f t="shared" si="0"/>
        <v>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   &lt;- INSERT NEW CONNECTIONSTRINGs TO LEFT OF DEFAULT</v>
      </c>
    </row>
    <row r="6" spans="1:20" x14ac:dyDescent="0.3">
      <c r="A6" s="82" t="s">
        <v>284</v>
      </c>
      <c r="B6" s="81" t="s">
        <v>285</v>
      </c>
      <c r="C6" s="82" t="s">
        <v>285</v>
      </c>
      <c r="D6" s="82" t="s">
        <v>285</v>
      </c>
      <c r="E6" s="82" t="s">
        <v>285</v>
      </c>
      <c r="F6" s="83" t="s">
        <v>286</v>
      </c>
      <c r="G6" s="82" t="s">
        <v>286</v>
      </c>
      <c r="H6" s="83" t="s">
        <v>286</v>
      </c>
      <c r="I6" s="83" t="s">
        <v>286</v>
      </c>
      <c r="J6" s="83" t="s">
        <v>286</v>
      </c>
      <c r="K6" s="84" t="s">
        <v>287</v>
      </c>
      <c r="L6" s="82" t="s">
        <v>286</v>
      </c>
      <c r="M6" s="82" t="s">
        <v>286</v>
      </c>
      <c r="N6" s="84" t="s">
        <v>288</v>
      </c>
      <c r="O6" s="84" t="s">
        <v>289</v>
      </c>
      <c r="P6" s="84" t="s">
        <v>290</v>
      </c>
      <c r="Q6" s="84" t="s">
        <v>291</v>
      </c>
      <c r="R6" s="84" t="s">
        <v>290</v>
      </c>
      <c r="S6" s="84" t="s">
        <v>292</v>
      </c>
      <c r="T6" s="61" t="s">
        <v>293</v>
      </c>
    </row>
    <row r="7" spans="1:20" x14ac:dyDescent="0.3">
      <c r="A7" s="82" t="s">
        <v>284</v>
      </c>
      <c r="B7" s="85" t="s">
        <v>294</v>
      </c>
      <c r="C7" s="83" t="s">
        <v>295</v>
      </c>
      <c r="D7" s="83" t="s">
        <v>296</v>
      </c>
      <c r="E7" s="83" t="s">
        <v>297</v>
      </c>
      <c r="F7" s="82" t="s">
        <v>405</v>
      </c>
      <c r="G7" s="82" t="s">
        <v>405</v>
      </c>
      <c r="H7" s="83" t="s">
        <v>406</v>
      </c>
      <c r="I7" s="83" t="s">
        <v>407</v>
      </c>
      <c r="J7" s="83" t="s">
        <v>408</v>
      </c>
      <c r="K7" s="84" t="s">
        <v>298</v>
      </c>
      <c r="L7" s="86" t="s">
        <v>409</v>
      </c>
      <c r="M7" s="87" t="s">
        <v>410</v>
      </c>
      <c r="N7" s="82" t="s">
        <v>286</v>
      </c>
      <c r="O7" s="82" t="s">
        <v>286</v>
      </c>
      <c r="P7" s="82" t="s">
        <v>286</v>
      </c>
      <c r="Q7" s="82" t="s">
        <v>299</v>
      </c>
      <c r="R7" s="82" t="s">
        <v>286</v>
      </c>
      <c r="S7" s="82" t="s">
        <v>299</v>
      </c>
      <c r="T7" s="61" t="s">
        <v>293</v>
      </c>
    </row>
    <row r="8" spans="1:20" x14ac:dyDescent="0.3">
      <c r="A8" s="82" t="s">
        <v>284</v>
      </c>
      <c r="B8" s="81" t="s">
        <v>300</v>
      </c>
      <c r="C8" s="82" t="s">
        <v>300</v>
      </c>
      <c r="D8" s="82" t="s">
        <v>411</v>
      </c>
      <c r="E8" s="82" t="s">
        <v>411</v>
      </c>
      <c r="F8" s="82" t="s">
        <v>412</v>
      </c>
      <c r="G8" s="82" t="s">
        <v>412</v>
      </c>
      <c r="H8" s="83"/>
      <c r="I8" s="82"/>
      <c r="J8" s="83" t="s">
        <v>413</v>
      </c>
      <c r="K8" s="83" t="s">
        <v>286</v>
      </c>
      <c r="L8" s="88"/>
      <c r="M8" s="88"/>
      <c r="N8" s="87" t="s">
        <v>414</v>
      </c>
      <c r="O8" s="87" t="s">
        <v>415</v>
      </c>
      <c r="P8" s="89" t="s">
        <v>416</v>
      </c>
      <c r="Q8" s="82" t="s">
        <v>301</v>
      </c>
      <c r="R8" s="87" t="s">
        <v>416</v>
      </c>
      <c r="S8" s="87" t="s">
        <v>416</v>
      </c>
      <c r="T8" s="61" t="s">
        <v>293</v>
      </c>
    </row>
    <row r="9" spans="1:20" x14ac:dyDescent="0.3">
      <c r="A9" s="82" t="s">
        <v>284</v>
      </c>
      <c r="B9" s="81" t="s">
        <v>417</v>
      </c>
      <c r="C9" s="82" t="s">
        <v>417</v>
      </c>
      <c r="D9" s="82" t="s">
        <v>418</v>
      </c>
      <c r="E9" s="82" t="s">
        <v>418</v>
      </c>
      <c r="F9" s="82"/>
      <c r="G9" s="82" t="s">
        <v>302</v>
      </c>
      <c r="H9" s="83"/>
      <c r="I9" s="82"/>
      <c r="J9" s="82"/>
      <c r="K9" s="90" t="s">
        <v>419</v>
      </c>
      <c r="L9" s="88" t="s">
        <v>303</v>
      </c>
      <c r="M9" s="88" t="s">
        <v>303</v>
      </c>
      <c r="N9" s="87" t="s">
        <v>420</v>
      </c>
      <c r="O9" s="87" t="s">
        <v>421</v>
      </c>
      <c r="P9" s="91"/>
      <c r="Q9" s="82"/>
      <c r="R9" s="88"/>
      <c r="S9" s="82"/>
      <c r="T9" s="61" t="s">
        <v>293</v>
      </c>
    </row>
    <row r="10" spans="1:20" x14ac:dyDescent="0.3">
      <c r="A10" s="82" t="s">
        <v>284</v>
      </c>
      <c r="B10" s="81" t="s">
        <v>422</v>
      </c>
      <c r="C10" s="82" t="s">
        <v>422</v>
      </c>
      <c r="D10" s="82"/>
      <c r="E10" s="82"/>
      <c r="F10" s="82" t="s">
        <v>304</v>
      </c>
      <c r="G10" s="82" t="s">
        <v>304</v>
      </c>
      <c r="H10" s="83" t="s">
        <v>304</v>
      </c>
      <c r="I10" s="83" t="s">
        <v>304</v>
      </c>
      <c r="J10" s="83" t="s">
        <v>304</v>
      </c>
      <c r="K10" s="82"/>
      <c r="L10" s="88" t="s">
        <v>305</v>
      </c>
      <c r="M10" s="88" t="s">
        <v>305</v>
      </c>
      <c r="N10" s="87" t="s">
        <v>423</v>
      </c>
      <c r="O10" s="87" t="s">
        <v>424</v>
      </c>
      <c r="P10" s="91" t="s">
        <v>306</v>
      </c>
      <c r="Q10" s="82" t="s">
        <v>307</v>
      </c>
      <c r="R10" s="88" t="s">
        <v>306</v>
      </c>
      <c r="S10" s="82" t="s">
        <v>308</v>
      </c>
      <c r="T10" s="61" t="s">
        <v>293</v>
      </c>
    </row>
    <row r="11" spans="1:20" x14ac:dyDescent="0.3">
      <c r="A11" s="82" t="s">
        <v>284</v>
      </c>
      <c r="B11" s="81" t="s">
        <v>425</v>
      </c>
      <c r="C11" s="82" t="s">
        <v>425</v>
      </c>
      <c r="D11" s="82"/>
      <c r="E11" s="82"/>
      <c r="F11" s="82" t="s">
        <v>309</v>
      </c>
      <c r="G11" s="82" t="s">
        <v>310</v>
      </c>
      <c r="H11" s="83" t="s">
        <v>311</v>
      </c>
      <c r="I11" s="83" t="s">
        <v>311</v>
      </c>
      <c r="J11" s="83" t="s">
        <v>312</v>
      </c>
      <c r="K11" s="82"/>
      <c r="L11" s="88" t="s">
        <v>313</v>
      </c>
      <c r="M11" s="88" t="s">
        <v>313</v>
      </c>
      <c r="N11" s="87" t="s">
        <v>426</v>
      </c>
      <c r="O11" s="87" t="s">
        <v>427</v>
      </c>
      <c r="P11" s="91" t="s">
        <v>314</v>
      </c>
      <c r="Q11" s="82" t="s">
        <v>315</v>
      </c>
      <c r="R11" s="88" t="s">
        <v>314</v>
      </c>
      <c r="S11" s="82" t="s">
        <v>316</v>
      </c>
      <c r="T11" s="61" t="s">
        <v>293</v>
      </c>
    </row>
    <row r="12" spans="1:20" x14ac:dyDescent="0.3">
      <c r="A12" s="82" t="s">
        <v>284</v>
      </c>
      <c r="B12" s="81" t="s">
        <v>317</v>
      </c>
      <c r="C12" s="82" t="s">
        <v>317</v>
      </c>
      <c r="D12" s="82"/>
      <c r="E12" s="82"/>
      <c r="F12" s="84" t="s">
        <v>318</v>
      </c>
      <c r="G12" s="84" t="s">
        <v>319</v>
      </c>
      <c r="H12" s="84" t="s">
        <v>320</v>
      </c>
      <c r="I12" s="84" t="s">
        <v>321</v>
      </c>
      <c r="J12" s="84" t="s">
        <v>322</v>
      </c>
      <c r="K12" s="82" t="s">
        <v>304</v>
      </c>
      <c r="L12" s="88" t="s">
        <v>323</v>
      </c>
      <c r="M12" s="88" t="s">
        <v>323</v>
      </c>
      <c r="N12" s="87" t="s">
        <v>428</v>
      </c>
      <c r="O12" s="87" t="s">
        <v>429</v>
      </c>
      <c r="P12" s="91" t="s">
        <v>324</v>
      </c>
      <c r="Q12" s="82" t="s">
        <v>325</v>
      </c>
      <c r="R12" s="88" t="s">
        <v>324</v>
      </c>
      <c r="S12" s="82" t="s">
        <v>326</v>
      </c>
      <c r="T12" s="61" t="s">
        <v>293</v>
      </c>
    </row>
    <row r="13" spans="1:20" x14ac:dyDescent="0.3">
      <c r="A13" s="82" t="s">
        <v>284</v>
      </c>
      <c r="B13" s="81"/>
      <c r="C13" s="82"/>
      <c r="D13" s="82"/>
      <c r="E13" s="82"/>
      <c r="F13" s="84" t="s">
        <v>327</v>
      </c>
      <c r="G13" s="84" t="s">
        <v>327</v>
      </c>
      <c r="H13" s="84" t="s">
        <v>327</v>
      </c>
      <c r="I13" s="84" t="s">
        <v>327</v>
      </c>
      <c r="J13" s="84" t="s">
        <v>327</v>
      </c>
      <c r="K13" s="92" t="s">
        <v>311</v>
      </c>
      <c r="L13" s="88" t="s">
        <v>328</v>
      </c>
      <c r="M13" s="88" t="s">
        <v>328</v>
      </c>
      <c r="N13" s="88"/>
      <c r="O13" s="88"/>
      <c r="P13" s="91"/>
      <c r="Q13" s="82" t="s">
        <v>329</v>
      </c>
      <c r="R13" s="88"/>
      <c r="S13" s="82" t="s">
        <v>330</v>
      </c>
      <c r="T13" s="61" t="s">
        <v>293</v>
      </c>
    </row>
    <row r="14" spans="1:20" x14ac:dyDescent="0.3">
      <c r="A14" s="82" t="s">
        <v>284</v>
      </c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8"/>
      <c r="M14" s="88"/>
      <c r="N14" s="88" t="s">
        <v>331</v>
      </c>
      <c r="O14" s="88" t="s">
        <v>331</v>
      </c>
      <c r="P14" s="91" t="s">
        <v>332</v>
      </c>
      <c r="Q14" s="82" t="s">
        <v>333</v>
      </c>
      <c r="R14" s="88" t="s">
        <v>332</v>
      </c>
      <c r="S14" s="82" t="s">
        <v>334</v>
      </c>
      <c r="T14" s="61" t="s">
        <v>293</v>
      </c>
    </row>
    <row r="15" spans="1:20" x14ac:dyDescent="0.3">
      <c r="A15" s="82" t="s">
        <v>284</v>
      </c>
      <c r="B15" s="81"/>
      <c r="C15" s="82"/>
      <c r="D15" s="82"/>
      <c r="E15" s="82"/>
      <c r="F15" s="82"/>
      <c r="G15" s="82"/>
      <c r="H15" s="82"/>
      <c r="I15" s="82"/>
      <c r="J15" s="83"/>
      <c r="K15" s="82"/>
      <c r="L15" s="86" t="s">
        <v>331</v>
      </c>
      <c r="M15" s="88" t="s">
        <v>331</v>
      </c>
      <c r="N15" s="88" t="s">
        <v>335</v>
      </c>
      <c r="O15" s="88" t="s">
        <v>335</v>
      </c>
      <c r="P15" s="91"/>
      <c r="Q15" s="82" t="s">
        <v>336</v>
      </c>
      <c r="R15" s="83"/>
      <c r="S15" s="82" t="s">
        <v>337</v>
      </c>
      <c r="T15" s="61" t="s">
        <v>293</v>
      </c>
    </row>
    <row r="16" spans="1:20" x14ac:dyDescent="0.3">
      <c r="A16" s="82" t="s">
        <v>284</v>
      </c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6" t="s">
        <v>335</v>
      </c>
      <c r="M16" s="88" t="s">
        <v>335</v>
      </c>
      <c r="N16" s="88" t="s">
        <v>338</v>
      </c>
      <c r="O16" s="88" t="s">
        <v>338</v>
      </c>
      <c r="P16" s="92" t="s">
        <v>339</v>
      </c>
      <c r="Q16" s="82" t="s">
        <v>340</v>
      </c>
      <c r="R16" s="92" t="s">
        <v>339</v>
      </c>
      <c r="S16" s="82" t="s">
        <v>340</v>
      </c>
      <c r="T16" s="61" t="s">
        <v>293</v>
      </c>
    </row>
    <row r="17" spans="1:20" x14ac:dyDescent="0.3">
      <c r="A17" s="82" t="s">
        <v>284</v>
      </c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6" t="s">
        <v>338</v>
      </c>
      <c r="M17" s="88" t="s">
        <v>338</v>
      </c>
      <c r="N17" s="88" t="s">
        <v>341</v>
      </c>
      <c r="O17" s="88" t="s">
        <v>341</v>
      </c>
      <c r="P17" s="91" t="s">
        <v>342</v>
      </c>
      <c r="Q17" s="82" t="s">
        <v>343</v>
      </c>
      <c r="R17" s="88" t="s">
        <v>342</v>
      </c>
      <c r="S17" s="82" t="s">
        <v>343</v>
      </c>
      <c r="T17" s="61" t="s">
        <v>293</v>
      </c>
    </row>
    <row r="18" spans="1:20" x14ac:dyDescent="0.3">
      <c r="A18" s="82" t="s">
        <v>284</v>
      </c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6" t="s">
        <v>341</v>
      </c>
      <c r="M18" s="88" t="s">
        <v>341</v>
      </c>
      <c r="N18" s="88"/>
      <c r="O18" s="88"/>
      <c r="P18" s="82"/>
      <c r="Q18" s="82" t="s">
        <v>344</v>
      </c>
      <c r="R18" s="82"/>
      <c r="S18" s="82" t="s">
        <v>344</v>
      </c>
      <c r="T18" s="61" t="s">
        <v>293</v>
      </c>
    </row>
    <row r="19" spans="1:20" x14ac:dyDescent="0.3">
      <c r="A19" s="82" t="s">
        <v>284</v>
      </c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8"/>
      <c r="M19" s="88"/>
      <c r="N19" s="88" t="s">
        <v>345</v>
      </c>
      <c r="O19" s="88" t="s">
        <v>345</v>
      </c>
      <c r="P19" s="82"/>
      <c r="Q19" s="82" t="s">
        <v>346</v>
      </c>
      <c r="R19" s="82"/>
      <c r="S19" s="82" t="s">
        <v>346</v>
      </c>
      <c r="T19" s="61" t="s">
        <v>293</v>
      </c>
    </row>
    <row r="20" spans="1:20" x14ac:dyDescent="0.3">
      <c r="A20" s="82" t="s">
        <v>284</v>
      </c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8" t="s">
        <v>345</v>
      </c>
      <c r="M20" s="88" t="s">
        <v>345</v>
      </c>
      <c r="N20" s="88" t="s">
        <v>347</v>
      </c>
      <c r="O20" s="88" t="s">
        <v>347</v>
      </c>
      <c r="P20" s="82"/>
      <c r="Q20" s="82" t="s">
        <v>348</v>
      </c>
      <c r="R20" s="82"/>
      <c r="S20" s="82" t="s">
        <v>348</v>
      </c>
      <c r="T20" s="61" t="s">
        <v>293</v>
      </c>
    </row>
    <row r="21" spans="1:20" x14ac:dyDescent="0.3">
      <c r="A21" s="82" t="s">
        <v>284</v>
      </c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8" t="s">
        <v>347</v>
      </c>
      <c r="M21" s="88" t="s">
        <v>347</v>
      </c>
      <c r="N21" s="88"/>
      <c r="O21" s="82"/>
      <c r="P21" s="82"/>
      <c r="Q21" s="82" t="s">
        <v>349</v>
      </c>
      <c r="R21" s="82"/>
      <c r="S21" s="82" t="s">
        <v>349</v>
      </c>
      <c r="T21" s="61" t="s">
        <v>293</v>
      </c>
    </row>
    <row r="22" spans="1:20" x14ac:dyDescent="0.3">
      <c r="A22" s="82" t="s">
        <v>284</v>
      </c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 t="s">
        <v>304</v>
      </c>
      <c r="O22" s="82" t="s">
        <v>304</v>
      </c>
      <c r="P22" s="82"/>
      <c r="Q22" s="82" t="s">
        <v>340</v>
      </c>
      <c r="R22" s="82"/>
      <c r="S22" s="82" t="s">
        <v>340</v>
      </c>
      <c r="T22" s="61" t="s">
        <v>293</v>
      </c>
    </row>
    <row r="23" spans="1:20" x14ac:dyDescent="0.3">
      <c r="A23" s="82" t="s">
        <v>284</v>
      </c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 t="s">
        <v>304</v>
      </c>
      <c r="M23" s="82" t="s">
        <v>304</v>
      </c>
      <c r="N23" s="88" t="s">
        <v>350</v>
      </c>
      <c r="O23" s="88" t="s">
        <v>350</v>
      </c>
      <c r="P23" s="82"/>
      <c r="Q23" s="82" t="s">
        <v>351</v>
      </c>
      <c r="R23" s="82"/>
      <c r="S23" s="82" t="s">
        <v>351</v>
      </c>
      <c r="T23" s="61" t="s">
        <v>293</v>
      </c>
    </row>
    <row r="24" spans="1:20" x14ac:dyDescent="0.3">
      <c r="A24" s="82" t="s">
        <v>284</v>
      </c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8" t="s">
        <v>350</v>
      </c>
      <c r="M24" s="88" t="s">
        <v>350</v>
      </c>
      <c r="N24" s="82"/>
      <c r="O24" s="82"/>
      <c r="P24" s="82"/>
      <c r="Q24" s="82" t="s">
        <v>352</v>
      </c>
      <c r="R24" s="82"/>
      <c r="S24" s="82" t="s">
        <v>352</v>
      </c>
      <c r="T24" s="61" t="s">
        <v>293</v>
      </c>
    </row>
    <row r="25" spans="1:20" x14ac:dyDescent="0.3">
      <c r="A25" s="82" t="s">
        <v>284</v>
      </c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4" t="s">
        <v>353</v>
      </c>
      <c r="M25" s="84" t="s">
        <v>353</v>
      </c>
      <c r="N25" s="82"/>
      <c r="O25" s="82"/>
      <c r="P25" s="82"/>
      <c r="Q25" s="82" t="s">
        <v>340</v>
      </c>
      <c r="R25" s="82"/>
      <c r="S25" s="82" t="s">
        <v>340</v>
      </c>
      <c r="T25" s="61" t="s">
        <v>293</v>
      </c>
    </row>
    <row r="26" spans="1:20" x14ac:dyDescent="0.3">
      <c r="A26" s="82" t="s">
        <v>284</v>
      </c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 t="s">
        <v>354</v>
      </c>
      <c r="R26" s="82"/>
      <c r="S26" s="82" t="s">
        <v>354</v>
      </c>
      <c r="T26" s="61" t="s">
        <v>293</v>
      </c>
    </row>
    <row r="27" spans="1:20" x14ac:dyDescent="0.3">
      <c r="A27" s="82" t="s">
        <v>284</v>
      </c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 t="s">
        <v>355</v>
      </c>
      <c r="R27" s="82"/>
      <c r="S27" s="82" t="s">
        <v>355</v>
      </c>
      <c r="T27" s="61" t="s">
        <v>293</v>
      </c>
    </row>
    <row r="28" spans="1:20" x14ac:dyDescent="0.3">
      <c r="A28" s="82" t="s">
        <v>284</v>
      </c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61" t="s">
        <v>293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Sheet4</vt:lpstr>
      <vt:lpstr>mppWorksheet</vt:lpstr>
      <vt:lpstr>Sheet1!Print_Area</vt:lpstr>
      <vt:lpstr>Profile</vt:lpstr>
      <vt:lpstr>spNameACE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netboyz@rbixler.onmicrosoft.com</dc:creator>
  <cp:lastModifiedBy>netboyz@rbixler.onmicrosoft.com</cp:lastModifiedBy>
  <cp:lastPrinted>2021-02-17T22:02:00Z</cp:lastPrinted>
  <dcterms:created xsi:type="dcterms:W3CDTF">2021-02-17T21:38:30Z</dcterms:created>
  <dcterms:modified xsi:type="dcterms:W3CDTF">2021-02-18T21:36:12Z</dcterms:modified>
</cp:coreProperties>
</file>